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8700" activeTab="0"/>
  </bookViews>
  <sheets>
    <sheet name="ПР 3" sheetId="1" r:id="rId1"/>
    <sheet name="ПР 4" sheetId="2" r:id="rId2"/>
    <sheet name="ПР 5" sheetId="3" r:id="rId3"/>
    <sheet name="ПР 6" sheetId="4" r:id="rId4"/>
    <sheet name="ПР 7" sheetId="5" r:id="rId5"/>
  </sheets>
  <definedNames/>
  <calcPr fullCalcOnLoad="1"/>
</workbook>
</file>

<file path=xl/sharedStrings.xml><?xml version="1.0" encoding="utf-8"?>
<sst xmlns="http://schemas.openxmlformats.org/spreadsheetml/2006/main" count="908" uniqueCount="404">
  <si>
    <t>Код бюджетной классификации</t>
  </si>
  <si>
    <t>Начальник финансово-экономического отдела</t>
  </si>
  <si>
    <t>Л.М. Гальченко</t>
  </si>
  <si>
    <t>О100</t>
  </si>
  <si>
    <t>Общегосударственные вопросы</t>
  </si>
  <si>
    <t>О102</t>
  </si>
  <si>
    <t>О103</t>
  </si>
  <si>
    <t>О104</t>
  </si>
  <si>
    <t>О300</t>
  </si>
  <si>
    <t>О309</t>
  </si>
  <si>
    <t>О400</t>
  </si>
  <si>
    <t>О412</t>
  </si>
  <si>
    <t>О500</t>
  </si>
  <si>
    <t>О502</t>
  </si>
  <si>
    <t>О503</t>
  </si>
  <si>
    <t>О700</t>
  </si>
  <si>
    <t>О707</t>
  </si>
  <si>
    <t>О800</t>
  </si>
  <si>
    <t>О801</t>
  </si>
  <si>
    <t>Функционирование законодательных (представи-тельных) органов государственной власти и пред-ставительных органов муниципальных образований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</si>
  <si>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</si>
  <si>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</si>
  <si>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</si>
  <si>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</si>
  <si>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</si>
  <si>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</si>
  <si>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</si>
  <si>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</si>
  <si>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</si>
  <si>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</t>
  </si>
  <si>
    <t>Физическая культура и спорт</t>
  </si>
  <si>
    <t>Социальная политика</t>
  </si>
  <si>
    <t>Социальное обеспечение населения</t>
  </si>
  <si>
    <t>О408</t>
  </si>
  <si>
    <t>Транспорт</t>
  </si>
  <si>
    <t>Функционирование высшего должностного лица субъекта Российской Федерации и муниципального образования</t>
  </si>
  <si>
    <t>Иные межбюджетные трансферты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</si>
  <si>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</si>
  <si>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</si>
  <si>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</si>
  <si>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</si>
  <si>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</si>
  <si>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</si>
  <si>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</si>
  <si>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992 01 05 02 01 10 0000 510</t>
  </si>
  <si>
    <t>Увеличение прочих остатков денежных средств бюджета поселения</t>
  </si>
  <si>
    <t>000 01 05 00 00 00 0000 600</t>
  </si>
  <si>
    <t>Уменьшение остатков средств бюджетов</t>
  </si>
  <si>
    <t>000 01 05 02 00 00 0000 600</t>
  </si>
  <si>
    <t xml:space="preserve"> 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</si>
  <si>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</si>
  <si>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</si>
  <si>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Уменьшение прочих остатков денежных средств бюджета поселения</t>
  </si>
  <si>
    <t>Наименование расходов</t>
  </si>
  <si>
    <t>Функционирование Правительства Российской Федерации, высших  исполнительных органов власти субъектов Российской Федерации, местных администраций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</si>
  <si>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</si>
  <si>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992 01 05 02 01 10 0000 610</t>
  </si>
  <si>
    <t xml:space="preserve">Код </t>
  </si>
  <si>
    <t>тыс. рублей</t>
  </si>
  <si>
    <t>ВСЕГО РАСХОДОВ:</t>
  </si>
  <si>
    <t>Наименование групп, подгрупп, статей, подстатей, элементов, программ (подпрограмм), кодов экономической классфикации источников внутреннего финансирования дефицита бюджета</t>
  </si>
  <si>
    <t>Другие вопросы в области национальной безопасности и правоохранительной деятельности</t>
  </si>
  <si>
    <t>О314</t>
  </si>
  <si>
    <t>О501</t>
  </si>
  <si>
    <t>Обслуживание государственного и муниципального долга</t>
  </si>
  <si>
    <t>Жилищное хозяйство</t>
  </si>
  <si>
    <r>
      <t xml:space="preserve">                           </t>
    </r>
    <r>
      <rPr>
        <sz val="12"/>
        <rFont val="Times New Roman"/>
        <family val="1"/>
      </rPr>
      <t>Л.М. Гальченко</t>
    </r>
  </si>
  <si>
    <r>
      <t xml:space="preserve">                                           </t>
    </r>
    <r>
      <rPr>
        <sz val="12"/>
        <rFont val="Times New Roman"/>
        <family val="1"/>
      </rPr>
      <t>Л.М. Гальченко</t>
    </r>
    <r>
      <rPr>
        <sz val="10"/>
        <rFont val="Times New Roman"/>
        <family val="1"/>
      </rPr>
      <t xml:space="preserve"> </t>
    </r>
  </si>
  <si>
    <t>Источники внутреннего финансирования дефицита бюджета, всего</t>
  </si>
  <si>
    <t>00 01 02 00 00 00 0000 000</t>
  </si>
  <si>
    <t>Кредиты кредитных организаций в валюте Российский Федерации</t>
  </si>
  <si>
    <t>00 01 02 00 00 00 0000 700</t>
  </si>
  <si>
    <t>Получение кредитов от кредитных организаций в валюте Российской Федерации</t>
  </si>
  <si>
    <t>992 01 02 00 00 10 0000 710</t>
  </si>
  <si>
    <t>Получение кредитов от кредитных организаций бюджетами поселений в валюте Россйской Федерации</t>
  </si>
  <si>
    <t>00 01 02 00 00 00 0000 800</t>
  </si>
  <si>
    <t>Погашение кредитов, предоставленных кредитными организациями в валюте Российской Федерации</t>
  </si>
  <si>
    <t>Погашение кредитов, полученных от кредитных организаций бюджетами поселений в валюте Российской Федерации</t>
  </si>
  <si>
    <t>Изменение остатков средств на счетах по учету средств бюджета</t>
  </si>
  <si>
    <t>Наименование расхода</t>
  </si>
  <si>
    <t>ФКР</t>
  </si>
  <si>
    <t>КЦСР</t>
  </si>
  <si>
    <t>КВР</t>
  </si>
  <si>
    <t>% исполнения</t>
  </si>
  <si>
    <t>ФУНКЦИОНИРОВАНИЕ ВЫСШЕГО ДОЛЖНОСТНОГО ЛИЦА СУБЪЕКТА РОССИЙСКОЙ ФЕДЕРАЦИИ И МУНИЦИПАЛЬНОГО ОБРАЗОВАНИЯ</t>
  </si>
  <si>
    <t>0102</t>
  </si>
  <si>
    <t>0020100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</si>
  <si>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</si>
  <si>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</si>
  <si>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</si>
  <si>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</si>
  <si>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</si>
  <si>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</si>
  <si>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Образование и организация деятельности административных комиссий</t>
  </si>
  <si>
    <t>0029500</t>
  </si>
  <si>
    <t>Процентные платежи по муниципальному долгу</t>
  </si>
  <si>
    <t>0650300</t>
  </si>
  <si>
    <t>ДРУГИЕ ОБЩЕГОСУДАРСТВЕННЫЕ ВОПРОСЫ</t>
  </si>
  <si>
    <t>7950201</t>
  </si>
  <si>
    <t>7950219</t>
  </si>
  <si>
    <t>7950227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</si>
  <si>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</si>
  <si>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</si>
  <si>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</si>
  <si>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</si>
  <si>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Подготовка населения и организаций к действиям в чрезвычайной ситуации в мирное и военное время</t>
  </si>
  <si>
    <t>2190100</t>
  </si>
  <si>
    <t>ДРУГИЕ ВОПРОСЫ В ОБЛАСТИ НАЦИОНАЛЬНОЙ БЕЗОПАСНОСТИ И ПРАВООХРАНИТЕЛЬНОЙ ДЕЯТЕЛЬНОСТИ</t>
  </si>
  <si>
    <t>0314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</si>
  <si>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</si>
  <si>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</si>
  <si>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ТРАНСПОРТ</t>
  </si>
  <si>
    <t>0408</t>
  </si>
  <si>
    <t>Отдельные мероприятия в области автомобильного транспорта</t>
  </si>
  <si>
    <t>3030200</t>
  </si>
  <si>
    <t>ДРУГИЕ ВОПРОСЫ В ОБЛАСТИ НАЦИОНАЛЬНОЙ ЭКОНОМИКИ</t>
  </si>
  <si>
    <t>0412</t>
  </si>
  <si>
    <t>3380000</t>
  </si>
  <si>
    <t>КОММУНАЛЬНОЕ ХОЗЯЙСТВО</t>
  </si>
  <si>
    <t>0502</t>
  </si>
  <si>
    <t>7950205</t>
  </si>
  <si>
    <t>Мероприятия в области коммунального хозяйства</t>
  </si>
  <si>
    <t>8510500</t>
  </si>
  <si>
    <t>БЛАГОУСТРОЙСТВО</t>
  </si>
  <si>
    <t>0503</t>
  </si>
  <si>
    <t>Уличное свещение</t>
  </si>
  <si>
    <t>6000100</t>
  </si>
  <si>
    <t>Озеленение</t>
  </si>
  <si>
    <t>6000300</t>
  </si>
  <si>
    <t>6000500</t>
  </si>
  <si>
    <t>7950202</t>
  </si>
  <si>
    <t>7950206</t>
  </si>
  <si>
    <t>7950242</t>
  </si>
  <si>
    <t>МОЛОДЕЖНАЯ ПОЛИТИКА И ОЗДОРОВЛЕНИЕ ДЕТЕЙ</t>
  </si>
  <si>
    <t>0707</t>
  </si>
  <si>
    <t>КУЛЬТУРА</t>
  </si>
  <si>
    <t>0801</t>
  </si>
  <si>
    <t>Другие мероприятия в области культуры, кинематографии, средств массовой информации</t>
  </si>
  <si>
    <t>4501200</t>
  </si>
  <si>
    <t>7950225</t>
  </si>
  <si>
    <t>5129700</t>
  </si>
  <si>
    <t>СОЦИАЛЬНОЕ ОБЕСПЕЧЕНИЕ НАСЕЛЕНИЯ</t>
  </si>
  <si>
    <t>1003</t>
  </si>
  <si>
    <t>7950216</t>
  </si>
  <si>
    <t>7950229</t>
  </si>
  <si>
    <t xml:space="preserve">Начальник финансово-экономического отдела </t>
  </si>
  <si>
    <t>ВСЕГО:</t>
  </si>
  <si>
    <t>АДМИНИСТРАЦИЯ ДИНСКОГО СЕЛЬСКОГО ПОСЕЛЕНИЯ</t>
  </si>
  <si>
    <t>Ведомство</t>
  </si>
  <si>
    <t>992 01 02 00 00 10 0000 810</t>
  </si>
  <si>
    <t>0113</t>
  </si>
  <si>
    <t>3020000</t>
  </si>
  <si>
    <t>Поисковые и аварийно-спасательные учреждения</t>
  </si>
  <si>
    <t>7950222</t>
  </si>
  <si>
    <t>1020102</t>
  </si>
  <si>
    <t>Бюджетные инвестиции в объекты капитального строительства собственности муниципальных образований</t>
  </si>
  <si>
    <t>4400200</t>
  </si>
  <si>
    <t>Субсидии бюджетным учреждениям на иные цели</t>
  </si>
  <si>
    <t>4409901</t>
  </si>
  <si>
    <t>Выполнение муниципального задания, в том числе содержание имущества</t>
  </si>
  <si>
    <t>4429901</t>
  </si>
  <si>
    <t>0804</t>
  </si>
  <si>
    <t>ДРУГИЕ ВОПРОСЫ В ОБЛАСТИ КУЛЬТУРЫ, КИНЕМАТОГРАФИИ.</t>
  </si>
  <si>
    <t>1102</t>
  </si>
  <si>
    <t>МАССОВЫЙ СПОРТ</t>
  </si>
  <si>
    <t>1301</t>
  </si>
  <si>
    <t>ОБСЛУЖИВАНИЕ ГОСУДАРСТВЕННОГО ВНУТРЕННЕГО И МУНИЦИПАЛЬНОГО ДОЛГА</t>
  </si>
  <si>
    <t xml:space="preserve">% исполнения </t>
  </si>
  <si>
    <t>О113</t>
  </si>
  <si>
    <t>О804</t>
  </si>
  <si>
    <t xml:space="preserve">Другие вопросы в области культуры, кинематографии </t>
  </si>
  <si>
    <t>Массовый спорт</t>
  </si>
  <si>
    <t xml:space="preserve">Культура и  кинематография </t>
  </si>
  <si>
    <t>О409</t>
  </si>
  <si>
    <t>Дорожное хозяйство (дорожные фонды)</t>
  </si>
  <si>
    <t/>
  </si>
  <si>
    <t>0,00</t>
  </si>
  <si>
    <t>0900100</t>
  </si>
  <si>
    <t>0900200</t>
  </si>
  <si>
    <t>Оценка недвижимости, признание прав и регулирование отношений по государственной и муниципальной собственности</t>
  </si>
  <si>
    <t>0409</t>
  </si>
  <si>
    <t>ДОРОЖНОЕ ХОЗЯЙСТВО (ДОРОЖНЫЕ ФОНДЫ)</t>
  </si>
  <si>
    <t>3150800</t>
  </si>
  <si>
    <t>5241501</t>
  </si>
  <si>
    <t>5241502</t>
  </si>
  <si>
    <t>Ведомственная целеывая программа " Капитальный ремонт,ремонт дворовых территорий многоквартирных домов, проездов к дворовым территориям многоквартирных домов населенных пунктов"</t>
  </si>
  <si>
    <t>5226900</t>
  </si>
  <si>
    <t>Долгосрочная краевая целевая программа " Развитие систем наружного освещения населенных пунктов Краснодарского края на 2012-2014 годы"</t>
  </si>
  <si>
    <t>8200200</t>
  </si>
  <si>
    <t>Поощрение победителей краевого конкурса на звание "Лучший орган территориального общественного самоуправления"</t>
  </si>
  <si>
    <t>5205000</t>
  </si>
  <si>
    <t>Дополнительная помощь местным бюджетам на решение социально значимых вопросов</t>
  </si>
  <si>
    <t>5223804</t>
  </si>
  <si>
    <t>7950246</t>
  </si>
  <si>
    <t>1008821</t>
  </si>
  <si>
    <t>Предоставление местным бюджетам субсидий на софинансирование предоставления социальных выплатмолодым семьям, финансовое обеспечение которых осуществляется за счет средств федерального бюджета</t>
  </si>
  <si>
    <t>1008822</t>
  </si>
  <si>
    <t>Предоставление местным бюджетам субсидий на софинансирование предоставления социальных выплатмолодым семьям, финансовое обеспечение которых осуществляется за счет средств краевого бюджета</t>
  </si>
  <si>
    <t xml:space="preserve">Мероприятия в области здравоохранения, спорта и физической культуры, туризма </t>
  </si>
  <si>
    <t>7950217</t>
  </si>
  <si>
    <t>ИТОГО:</t>
  </si>
  <si>
    <t>тыс. руб.</t>
  </si>
  <si>
    <t>Глава муниципального образования</t>
  </si>
  <si>
    <t>Содержание и обслуживание казны муниципального образования</t>
  </si>
  <si>
    <t>Наименование</t>
  </si>
  <si>
    <t>Код</t>
  </si>
  <si>
    <t>Процент исполнения</t>
  </si>
  <si>
    <t xml:space="preserve">  795 02 01</t>
  </si>
  <si>
    <t>795 02 02</t>
  </si>
  <si>
    <t>795 02 05</t>
  </si>
  <si>
    <t>Сельская             целевая             программа «Проведение мероприятий по развитию и техническому             совершенствованию системы водоснабжения и водоотведения в поселении» на 2010 – 2015 г.г.</t>
  </si>
  <si>
    <t xml:space="preserve">  795 02 06</t>
  </si>
  <si>
    <t xml:space="preserve">   795 02 16</t>
  </si>
  <si>
    <t xml:space="preserve">   795 02 17     </t>
  </si>
  <si>
    <t xml:space="preserve">   795 02 19</t>
  </si>
  <si>
    <t xml:space="preserve">   795 02 22</t>
  </si>
  <si>
    <t xml:space="preserve">   795 02 25</t>
  </si>
  <si>
    <t>795 02 27</t>
  </si>
  <si>
    <t>795 02 29</t>
  </si>
  <si>
    <t>795 02 46</t>
  </si>
  <si>
    <t xml:space="preserve">            ПРИЛОЖЕНИЕ № 4</t>
  </si>
  <si>
    <t>ПРИЛОЖЕНИЕ № 7</t>
  </si>
  <si>
    <t>ПРИЛОЖЕНИЕ № 3</t>
  </si>
  <si>
    <t xml:space="preserve"> ПРИЛОЖЕНИЕ № 5</t>
  </si>
  <si>
    <t>ПРИЛОЖЕНИЕ № 6</t>
  </si>
  <si>
    <t>Обслуживание внутреннего государственного и муниципального долга</t>
  </si>
  <si>
    <t>Раздел, подраздел</t>
  </si>
  <si>
    <t>Расходование средств резервного фонда администрации Динского сельского поселения Динского района за 2013 год</t>
  </si>
  <si>
    <t xml:space="preserve">Расходы бюджета Динского сельского поселения Динского района  за 2013 год                                                                                                                                   по разделам и подразделам классификации расходов бюджетов </t>
  </si>
  <si>
    <t>Кассовое исполнение за 2013 год</t>
  </si>
  <si>
    <t>О106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</si>
  <si>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</si>
  <si>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социальной политики</t>
  </si>
  <si>
    <t>Исполнено за 2013 год</t>
  </si>
  <si>
    <t>Источники  внутреннего финансирования дефицита бюджета Динского сельского поселения Динского района                                     за 2013 год</t>
  </si>
  <si>
    <t>Расходы бюджета Динского сельского поселения Динского района в 2013 году на исполнение сельских целевых программ</t>
  </si>
  <si>
    <t>Утверждено на 2013 год</t>
  </si>
  <si>
    <t>795 02 44</t>
  </si>
  <si>
    <t>795 02 48</t>
  </si>
  <si>
    <t>795 02 39</t>
  </si>
  <si>
    <t>Сельская целевая программа «О проведении работ по сверке записей книг похозяйственного учета» на 2013 год</t>
  </si>
  <si>
    <t>Сельская                целевая        программа «Строительство и    реконструкция линий уличного освещения» на 2013 год</t>
  </si>
  <si>
    <t>Сельская            целевая            программа     «Мероприятия      по      обеспечению безопасности   дорожного   движения » на 2013 год</t>
  </si>
  <si>
    <t>Сельская целевая программа «Жилище» на 2013 год</t>
  </si>
  <si>
    <t xml:space="preserve">Сельская целевая программа «Развитие физической культуры и спорта в Динском сельском поселении» на 2013 год </t>
  </si>
  <si>
    <t>Сельская целевая программа «Мероприятия по проведению патриотической работы с населением Динского сельского поселения» на 2013 год</t>
  </si>
  <si>
    <t>Сельская целевая программа «Поддержка малого и среднего предпринимательства в Динском сельском поселении Динского района» на 2013-2014 годы</t>
  </si>
  <si>
    <t>Сельская целевая программа «Проведение мероприятий, посвященных памятным датам, знаменательным событиям» на 2013-2014 годы</t>
  </si>
  <si>
    <t xml:space="preserve">Сельская целевая программа «Финансирование расходов по органам  территориального общественного самоуправления» на 2013 год» </t>
  </si>
  <si>
    <t>Сельская целевая программа "Почетный гражданин Динского  сельского поселения» на 2013 год</t>
  </si>
  <si>
    <t>Сельская целевая программа «Подготовка предприятий тепло-энергетического комплекса Динского сельского поселения Динского района к работе в осенне-зимний период» 2013-2014 годов"</t>
  </si>
  <si>
    <t>Сельская целевая программа «Организация временного трудоустройства несовершеннолетних граждан в возрасте от 14 до 18 лет в свободное от учебы время, временного трудоустройства безработных граждан на общественные работы в Динском сельском поселении Динского района на 2013 год»</t>
  </si>
  <si>
    <t xml:space="preserve">Сельская целевая программа «Молодежь - 2013" </t>
  </si>
  <si>
    <t>Сельская целевая программа «Кадровое обеспечение культуры Динского сельского поселения Динского района на 2013 год»</t>
  </si>
  <si>
    <t>Сельская целевая программа «Поддержка Динского казачьего общества"  на 2013 год</t>
  </si>
  <si>
    <t>795 02 42</t>
  </si>
  <si>
    <t>Бюджет, утвержденный решением Совета Динского сельского поселения от 26.12.2013 № 298-49/2</t>
  </si>
  <si>
    <t>Бюджет, утвержденный решением Совета Динского сельского поселения от 26.12.2013 №298-49/2</t>
  </si>
  <si>
    <t>Расходы бюджета Динского сельского поселения Динского района за 2013 год по ведомственной структуре расходов</t>
  </si>
  <si>
    <t>Администрация Динского сельского поселения</t>
  </si>
  <si>
    <t>99,08</t>
  </si>
  <si>
    <t>Расходы на выплаты персоналу  органов местного самоуправления</t>
  </si>
  <si>
    <t>120</t>
  </si>
  <si>
    <t>100,00</t>
  </si>
  <si>
    <t>Иные закупки товаров, работ и услуг длямуниципальных нужд нужд</t>
  </si>
  <si>
    <t>240</t>
  </si>
  <si>
    <t>99,23</t>
  </si>
  <si>
    <t>99,94</t>
  </si>
  <si>
    <t>Иные закупки товаров, работ и услуг для муниципальных нужд</t>
  </si>
  <si>
    <t>95,76</t>
  </si>
  <si>
    <t>Уплата налогов, сборов и иных платежей</t>
  </si>
  <si>
    <t>850</t>
  </si>
  <si>
    <t>99,96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</si>
  <si>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</si>
  <si>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</si>
  <si>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Контрольно-счетная палата муниципального образования Динской район</t>
  </si>
  <si>
    <t>0021400</t>
  </si>
  <si>
    <t>540</t>
  </si>
  <si>
    <t>98,79</t>
  </si>
  <si>
    <t xml:space="preserve">Обеспечение деятельности подведомственных учреждений </t>
  </si>
  <si>
    <t>0029900</t>
  </si>
  <si>
    <t>99,82</t>
  </si>
  <si>
    <t>Расходы на выплаты персоналу казенных учреждений</t>
  </si>
  <si>
    <t>110</t>
  </si>
  <si>
    <t>99,95</t>
  </si>
  <si>
    <t>Иные закупки товаров, работ и услуг длямуниципальных нужд</t>
  </si>
  <si>
    <t>98,55</t>
  </si>
  <si>
    <t>99,58</t>
  </si>
  <si>
    <t>76,84</t>
  </si>
  <si>
    <t>74,00</t>
  </si>
  <si>
    <t>Взнос муниципального образования  в уставные капиталы</t>
  </si>
  <si>
    <t>0929200</t>
  </si>
  <si>
    <t>Бюджетные инвестиции в объекты муниципальной собственности муниципальным унитарным предприятиям, основанным на праве хозяйственного ведения</t>
  </si>
  <si>
    <t>422</t>
  </si>
  <si>
    <t>0939900</t>
  </si>
  <si>
    <t>99,80</t>
  </si>
  <si>
    <t>СЦП"О проведение работ по сверке записей книг похозяйственногоучета" на 2013 год</t>
  </si>
  <si>
    <t>99,97</t>
  </si>
  <si>
    <t xml:space="preserve"> СЦП "  Мероприятия по проведению  патриотической работы с населением Динского сельского поселения" на 2013 год</t>
  </si>
  <si>
    <t>99,99</t>
  </si>
  <si>
    <t>СЦП " Финансирование расходов по органам территориального общественного  самоуправления" на 2013 год</t>
  </si>
  <si>
    <t>99,37</t>
  </si>
  <si>
    <t>28,75</t>
  </si>
  <si>
    <t>68,75</t>
  </si>
  <si>
    <t>Субсидии юридическим лицам (кроме муниципальных учреждений) и физическим лицам - производителям товаров, работ, услуг</t>
  </si>
  <si>
    <t>810</t>
  </si>
  <si>
    <t>75,90</t>
  </si>
  <si>
    <t xml:space="preserve">Содержание и ремонт автомобильных дорог общего пользованияместного значения </t>
  </si>
  <si>
    <t>96,56</t>
  </si>
  <si>
    <t>Ведомственная целеывая программа " Капитальный ремонт и ремонт автомобильных дорог местного значения Краснодарского края на 2012-2014 годы "</t>
  </si>
  <si>
    <t>37,80</t>
  </si>
  <si>
    <t>99,98</t>
  </si>
  <si>
    <t>СЦП "Мероприятия по обеспечению безопасности дорожного движения " на 2013 год</t>
  </si>
  <si>
    <t>63,51</t>
  </si>
  <si>
    <t>93,64</t>
  </si>
  <si>
    <t>Мероприятия в области строительства, архитектуры и градостроительства</t>
  </si>
  <si>
    <t>91,82</t>
  </si>
  <si>
    <t>СЦП" Поддержка малого и среднего предпринимательства в Динском сельском поселении Динского района" на 2013-2014 годы</t>
  </si>
  <si>
    <t>89,29</t>
  </si>
  <si>
    <t>Долгосрочная краевая целевая программа " Жилище" на 2011-2015 годы</t>
  </si>
  <si>
    <t>5226413</t>
  </si>
  <si>
    <t xml:space="preserve">Бюджетные инвестиции в объекты муниципальноц собственности казенным учреждениям </t>
  </si>
  <si>
    <t>411</t>
  </si>
  <si>
    <t>СЦП " Проведение мероприятий по развитию и техническому совершенствованию,строительству системы водоснабжения водоотведения вДинском сельском поселении" на 2010-2015 годы</t>
  </si>
  <si>
    <t>82,09</t>
  </si>
  <si>
    <t>83,23</t>
  </si>
  <si>
    <t xml:space="preserve">Бюджетные инвестиции в объекты муниципальной собственности казенным учреждениям </t>
  </si>
  <si>
    <t>80,42</t>
  </si>
  <si>
    <t>СЦП " Жилище" на 2013 год</t>
  </si>
  <si>
    <t>СЦП "Подготовка предприятий тепло-энергетического комплекса Динского сельского поселения  Динского района к работе в осенне-зимний период 2013-2014 годов"</t>
  </si>
  <si>
    <t>7950239</t>
  </si>
  <si>
    <t>96,53</t>
  </si>
  <si>
    <t>Иные закупки товаров, работ и услуг длямуниципальныхнужд</t>
  </si>
  <si>
    <t>Прочие мероприятия по благоустройству городских округов и сельских поселений</t>
  </si>
  <si>
    <t>99,85</t>
  </si>
  <si>
    <t>99,74</t>
  </si>
  <si>
    <t>97,40</t>
  </si>
  <si>
    <t>СЦП"Строительство и реконструкции линий уличного освещения" на 2013 год</t>
  </si>
  <si>
    <t>75,13</t>
  </si>
  <si>
    <t>32,23</t>
  </si>
  <si>
    <t>94,21</t>
  </si>
  <si>
    <t>СЦП "Организация временного трудоустройства несовершеннолетних граждан в возрасте от 14 до 18 лет в свободное от учебы время, временного трудоустройства безработных  граждан  на общественные работы в Динском сельском поселении Динского района на 2013 год"</t>
  </si>
  <si>
    <t>Бюджетные инвестиции в объекты муниципальной собственности казенным учреждениям</t>
  </si>
  <si>
    <t>99,83</t>
  </si>
  <si>
    <t>Иные закупки товаров, работ и услуг для муниципальныхнужд</t>
  </si>
  <si>
    <t xml:space="preserve">СЦП " Моложежь-2013" </t>
  </si>
  <si>
    <t>7950244</t>
  </si>
  <si>
    <t>99,76</t>
  </si>
  <si>
    <t>96,66</t>
  </si>
  <si>
    <t>99,92</t>
  </si>
  <si>
    <t xml:space="preserve">Бюджетные инвестиции в объекты муниципальной собственности бюджетным учреждениям </t>
  </si>
  <si>
    <t>413</t>
  </si>
  <si>
    <t>Комплектование книжных фондов библиотек муниципальных образований</t>
  </si>
  <si>
    <t>612</t>
  </si>
  <si>
    <t>99,06</t>
  </si>
  <si>
    <t>Субсидии бюджетным учреждениям на финансовое обеспечениемуниципального задания на оказаниемуниципальных услуг (выполнение работ)</t>
  </si>
  <si>
    <t>611</t>
  </si>
  <si>
    <t>Осуществление капитального ремонта</t>
  </si>
  <si>
    <t>4409903</t>
  </si>
  <si>
    <t xml:space="preserve"> Компенсация расходов на оплату жилых помещений, отопления и освещения работникам, государственных и муниципальных учреждений, проживающим и работающим в сельской местности</t>
  </si>
  <si>
    <t>4409911</t>
  </si>
  <si>
    <t>69,56</t>
  </si>
  <si>
    <t>98,04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</si>
  <si>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</si>
  <si>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4429911</t>
  </si>
  <si>
    <t>57,92</t>
  </si>
  <si>
    <t>Долгосрочная КЦП " Кадровое обеспечение сферы культуры и искуства Краснодарского края " на 2011-2013 годы</t>
  </si>
  <si>
    <t>84,52</t>
  </si>
  <si>
    <t>СЦП " Кадровое обеспечение культуры  Динского сельского поселения Динского района на 2013 год"</t>
  </si>
  <si>
    <t>99,55</t>
  </si>
  <si>
    <t>СЦП " Проведение мероприятий , посвященных памятным датам , знаменательным событиям " на 2013-2014 годы</t>
  </si>
  <si>
    <t>99,86</t>
  </si>
  <si>
    <t>99,00</t>
  </si>
  <si>
    <t>97,26</t>
  </si>
  <si>
    <t>Субсидии гражданам на приобретение жилья</t>
  </si>
  <si>
    <t>322</t>
  </si>
  <si>
    <t>СЦП " Почетный гражданин Динского сельского поселения" на 2013 год</t>
  </si>
  <si>
    <t>63,66</t>
  </si>
  <si>
    <t>Пособия и компенсации по публичным нормативным обязательствам</t>
  </si>
  <si>
    <t>313</t>
  </si>
  <si>
    <t>ДРУГИЕ ВОПРОСЫ В ОБЛАСТИ СОЦИАЛЬНОЙ ПОЛИТИКИ</t>
  </si>
  <si>
    <t>1006</t>
  </si>
  <si>
    <t>СЦП " Поддержка Динского казачьего общества" на 2013 год</t>
  </si>
  <si>
    <t>7950248</t>
  </si>
  <si>
    <t>Субсидии некоммерческим организациям (за исключением муниципальных учреждений)</t>
  </si>
  <si>
    <t>630</t>
  </si>
  <si>
    <t>СЦП " Развитие физической культуры  и спорта в Динском сельском поселени" на 2013 год</t>
  </si>
  <si>
    <t>98,82</t>
  </si>
  <si>
    <t>12,12</t>
  </si>
  <si>
    <t>Обслуживание муниципального долга Динского сельского поселения Динского района</t>
  </si>
  <si>
    <t>710</t>
  </si>
  <si>
    <t>Начальник финансово-экономического отдела                                                                                                                                                           Л.М. Гальченко</t>
  </si>
  <si>
    <t>Х</t>
  </si>
  <si>
    <t>Распределено согласно распоряжений администрации</t>
  </si>
  <si>
    <t>Уточненная сводная бюджетная роспись</t>
  </si>
  <si>
    <t>Исполнено за год</t>
  </si>
  <si>
    <t xml:space="preserve">          Начальник финансово-экономического отдела</t>
  </si>
  <si>
    <t xml:space="preserve">к решению Совета  Динского сельского поселения Динского района "Об утверждении отчета об исполнении бюджета Динского сельского поселения Динского района за 2013 год "                                                                                 </t>
  </si>
  <si>
    <t>к решению Совета Динского сельского поселения Динского района "Об утверждении отчета об исполнении бюджета Динского сельского поселения Динского района за 2013 год"</t>
  </si>
  <si>
    <r>
      <t>к решению Совета Динского сельского поселения  Динского  района "Об утверждении отчета об исполнении бюджета Динского сельского поселения Динского района за 2013 год "                             от _</t>
    </r>
    <r>
      <rPr>
        <u val="single"/>
        <sz val="12"/>
        <rFont val="Times New Roman"/>
        <family val="1"/>
      </rPr>
      <t>29.05.2014</t>
    </r>
    <r>
      <rPr>
        <sz val="12"/>
        <rFont val="Times New Roman"/>
        <family val="1"/>
      </rPr>
      <t>_ № _</t>
    </r>
    <r>
      <rPr>
        <u val="single"/>
        <sz val="12"/>
        <rFont val="Times New Roman"/>
        <family val="1"/>
      </rPr>
      <t>314-53/2</t>
    </r>
    <r>
      <rPr>
        <sz val="12"/>
        <rFont val="Times New Roman"/>
        <family val="1"/>
      </rPr>
      <t>_</t>
    </r>
  </si>
  <si>
    <r>
      <t>от _____</t>
    </r>
    <r>
      <rPr>
        <u val="single"/>
        <sz val="10"/>
        <rFont val="Arial Cyr"/>
        <family val="0"/>
      </rPr>
      <t>29.05.2014</t>
    </r>
    <r>
      <rPr>
        <sz val="10"/>
        <rFont val="Arial Cyr"/>
        <family val="0"/>
      </rPr>
      <t>_________ №__</t>
    </r>
    <r>
      <rPr>
        <u val="single"/>
        <sz val="10"/>
        <rFont val="Arial Cyr"/>
        <family val="0"/>
      </rPr>
      <t>314-53/2</t>
    </r>
    <r>
      <rPr>
        <sz val="10"/>
        <rFont val="Arial Cyr"/>
        <family val="0"/>
      </rPr>
      <t>___</t>
    </r>
  </si>
  <si>
    <r>
      <t>к решению Совета Динского сельского поселения Динского района "Об утверждении отчета об исполнении бюджета Динского сельского поселения Динского района за 2013 год "                                                                                       от __</t>
    </r>
    <r>
      <rPr>
        <u val="single"/>
        <sz val="12"/>
        <rFont val="Times New Roman"/>
        <family val="1"/>
      </rPr>
      <t>29.05.2014</t>
    </r>
    <r>
      <rPr>
        <sz val="12"/>
        <rFont val="Times New Roman"/>
        <family val="1"/>
      </rPr>
      <t>_ №___</t>
    </r>
    <r>
      <rPr>
        <u val="single"/>
        <sz val="12"/>
        <rFont val="Times New Roman"/>
        <family val="1"/>
      </rPr>
      <t>314-53/2</t>
    </r>
    <r>
      <rPr>
        <sz val="12"/>
        <rFont val="Times New Roman"/>
        <family val="1"/>
      </rPr>
      <t xml:space="preserve">__ </t>
    </r>
  </si>
  <si>
    <r>
      <t>к решению Совета  Динского сельского поселения Динского района "Об утверждении отчета об исполнении бюджета Динского сельского поселения Динского района за 2013 год "                                                                                 от ___</t>
    </r>
    <r>
      <rPr>
        <u val="single"/>
        <sz val="12"/>
        <rFont val="Times New Roman"/>
        <family val="1"/>
      </rPr>
      <t>29.05.2014</t>
    </r>
    <r>
      <rPr>
        <sz val="12"/>
        <rFont val="Times New Roman"/>
        <family val="1"/>
      </rPr>
      <t>_ №_</t>
    </r>
    <r>
      <rPr>
        <u val="single"/>
        <sz val="12"/>
        <rFont val="Times New Roman"/>
        <family val="1"/>
      </rPr>
      <t>314-53/2</t>
    </r>
    <r>
      <rPr>
        <sz val="12"/>
        <rFont val="Times New Roman"/>
        <family val="1"/>
      </rPr>
      <t>_</t>
    </r>
  </si>
  <si>
    <r>
      <t>от__</t>
    </r>
    <r>
      <rPr>
        <u val="single"/>
        <sz val="10"/>
        <rFont val="Arial Cyr"/>
        <family val="0"/>
      </rPr>
      <t>29.05.2014</t>
    </r>
    <r>
      <rPr>
        <sz val="10"/>
        <rFont val="Arial Cyr"/>
        <family val="0"/>
      </rPr>
      <t>_ №__</t>
    </r>
    <r>
      <rPr>
        <u val="single"/>
        <sz val="10"/>
        <rFont val="Arial Cyr"/>
        <family val="0"/>
      </rPr>
      <t>314-53/2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</si>
</sst>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0000000"/>
    <numFmt numFmtId="176" formatCode="0.000000000"/>
    <numFmt numFmtId="177" formatCode="[$-FC19]d\ mmmm\ yyyy\ &quot;г.&quot;"/>
    <numFmt numFmtId="178" formatCode="_-* #,##0.0_р_._-;\-* #,##0.0_р_._-;_-* &quot;-&quot;??_р_._-;_-@_-"/>
    <numFmt numFmtId="179" formatCode="#,##0.000"/>
    <numFmt numFmtId="180" formatCode="#,##0.0000"/>
  </numFmts>
  <fonts count="39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8"/>
      <color indexed="8"/>
      <name val="Tahoma"/>
      <family val="0"/>
    </font>
    <font>
      <b/>
      <sz val="7"/>
      <color indexed="8"/>
      <name val="Tahoma"/>
      <family val="0"/>
    </font>
    <font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10"/>
      <name val="Arial"/>
      <family val="2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u val="single"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6" fillId="24" borderId="1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24" borderId="10" xfId="0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center" vertical="justify" wrapText="1"/>
    </xf>
    <xf numFmtId="0" fontId="7" fillId="24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1" fillId="24" borderId="11" xfId="0" applyFont="1" applyFill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2" fillId="0" borderId="10" xfId="0" applyFont="1" applyBorder="1" applyAlignment="1">
      <alignment horizontal="justify" vertical="top"/>
    </xf>
    <xf numFmtId="0" fontId="4" fillId="0" borderId="10" xfId="0" applyFont="1" applyBorder="1" applyAlignment="1">
      <alignment vertical="top"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164" fontId="8" fillId="24" borderId="10" xfId="0" applyNumberFormat="1" applyFont="1" applyFill="1" applyBorder="1" applyAlignment="1">
      <alignment wrapText="1"/>
    </xf>
    <xf numFmtId="164" fontId="9" fillId="24" borderId="10" xfId="0" applyNumberFormat="1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0" fillId="0" borderId="10" xfId="0" applyFont="1" applyBorder="1" applyAlignment="1">
      <alignment vertical="top"/>
    </xf>
    <xf numFmtId="164" fontId="10" fillId="0" borderId="11" xfId="0" applyNumberFormat="1" applyFont="1" applyBorder="1" applyAlignment="1">
      <alignment wrapText="1"/>
    </xf>
    <xf numFmtId="164" fontId="1" fillId="0" borderId="11" xfId="0" applyNumberFormat="1" applyFont="1" applyBorder="1" applyAlignment="1">
      <alignment wrapText="1"/>
    </xf>
    <xf numFmtId="164" fontId="4" fillId="0" borderId="11" xfId="0" applyNumberFormat="1" applyFont="1" applyBorder="1" applyAlignment="1">
      <alignment wrapText="1"/>
    </xf>
    <xf numFmtId="164" fontId="10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wrapText="1"/>
    </xf>
    <xf numFmtId="0" fontId="10" fillId="0" borderId="0" xfId="0" applyFont="1" applyAlignment="1">
      <alignment wrapText="1"/>
    </xf>
    <xf numFmtId="0" fontId="4" fillId="0" borderId="10" xfId="0" applyFont="1" applyBorder="1" applyAlignment="1">
      <alignment horizontal="justify"/>
    </xf>
    <xf numFmtId="0" fontId="2" fillId="0" borderId="10" xfId="0" applyFont="1" applyBorder="1" applyAlignment="1">
      <alignment horizontal="justify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12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4" fillId="24" borderId="10" xfId="0" applyFont="1" applyFill="1" applyBorder="1" applyAlignment="1">
      <alignment wrapText="1"/>
    </xf>
    <xf numFmtId="0" fontId="0" fillId="0" borderId="0" xfId="0" applyBorder="1" applyAlignment="1">
      <alignment/>
    </xf>
    <xf numFmtId="0" fontId="10" fillId="0" borderId="10" xfId="0" applyFont="1" applyBorder="1" applyAlignment="1">
      <alignment wrapText="1"/>
    </xf>
    <xf numFmtId="164" fontId="9" fillId="24" borderId="11" xfId="0" applyNumberFormat="1" applyFont="1" applyFill="1" applyBorder="1" applyAlignment="1">
      <alignment wrapText="1"/>
    </xf>
    <xf numFmtId="164" fontId="9" fillId="24" borderId="10" xfId="0" applyNumberFormat="1" applyFont="1" applyFill="1" applyBorder="1" applyAlignment="1">
      <alignment/>
    </xf>
    <xf numFmtId="164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0" fontId="14" fillId="24" borderId="14" xfId="0" applyNumberFormat="1" applyFont="1" applyFill="1" applyBorder="1" applyAlignment="1">
      <alignment horizontal="center" vertical="center" wrapText="1"/>
    </xf>
    <xf numFmtId="0" fontId="15" fillId="24" borderId="15" xfId="0" applyNumberFormat="1" applyFont="1" applyFill="1" applyBorder="1" applyAlignment="1">
      <alignment horizontal="center" vertical="center" wrapText="1"/>
    </xf>
    <xf numFmtId="0" fontId="13" fillId="24" borderId="16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10" fillId="0" borderId="17" xfId="0" applyFont="1" applyBorder="1" applyAlignment="1">
      <alignment horizontal="center" vertical="justify" wrapText="1"/>
    </xf>
    <xf numFmtId="0" fontId="11" fillId="0" borderId="17" xfId="0" applyFont="1" applyBorder="1" applyAlignment="1">
      <alignment horizontal="center" vertical="justify"/>
    </xf>
    <xf numFmtId="0" fontId="10" fillId="0" borderId="0" xfId="0" applyFont="1" applyAlignment="1">
      <alignment horizontal="left"/>
    </xf>
    <xf numFmtId="0" fontId="0" fillId="0" borderId="10" xfId="0" applyBorder="1" applyAlignment="1">
      <alignment/>
    </xf>
    <xf numFmtId="0" fontId="9" fillId="24" borderId="10" xfId="0" applyFont="1" applyFill="1" applyBorder="1" applyAlignment="1">
      <alignment vertical="top" wrapText="1"/>
    </xf>
    <xf numFmtId="0" fontId="9" fillId="24" borderId="10" xfId="0" applyFont="1" applyFill="1" applyBorder="1" applyAlignment="1">
      <alignment horizontal="center" vertical="top" wrapText="1"/>
    </xf>
    <xf numFmtId="0" fontId="9" fillId="24" borderId="10" xfId="0" applyFont="1" applyFill="1" applyBorder="1" applyAlignment="1">
      <alignment horizontal="justify" vertical="top" wrapText="1"/>
    </xf>
    <xf numFmtId="0" fontId="9" fillId="24" borderId="10" xfId="0" applyFont="1" applyFill="1" applyBorder="1" applyAlignment="1">
      <alignment horizontal="justify" wrapText="1"/>
    </xf>
    <xf numFmtId="170" fontId="0" fillId="0" borderId="10" xfId="0" applyNumberFormat="1" applyBorder="1" applyAlignment="1">
      <alignment horizontal="center" vertical="top"/>
    </xf>
    <xf numFmtId="164" fontId="9" fillId="24" borderId="10" xfId="0" applyNumberFormat="1" applyFont="1" applyFill="1" applyBorder="1" applyAlignment="1">
      <alignment horizontal="center" vertical="top" wrapText="1"/>
    </xf>
    <xf numFmtId="164" fontId="0" fillId="0" borderId="10" xfId="0" applyNumberFormat="1" applyBorder="1" applyAlignment="1">
      <alignment horizontal="center" vertical="top"/>
    </xf>
    <xf numFmtId="164" fontId="7" fillId="0" borderId="10" xfId="0" applyNumberFormat="1" applyFont="1" applyBorder="1" applyAlignment="1">
      <alignment horizontal="center" vertical="top"/>
    </xf>
    <xf numFmtId="170" fontId="7" fillId="0" borderId="10" xfId="0" applyNumberFormat="1" applyFont="1" applyBorder="1" applyAlignment="1">
      <alignment horizontal="center" vertical="top"/>
    </xf>
    <xf numFmtId="164" fontId="4" fillId="24" borderId="12" xfId="0" applyNumberFormat="1" applyFont="1" applyFill="1" applyBorder="1" applyAlignment="1">
      <alignment wrapText="1"/>
    </xf>
    <xf numFmtId="164" fontId="4" fillId="24" borderId="10" xfId="0" applyNumberFormat="1" applyFont="1" applyFill="1" applyBorder="1" applyAlignment="1">
      <alignment wrapText="1"/>
    </xf>
    <xf numFmtId="0" fontId="4" fillId="0" borderId="0" xfId="0" applyFont="1" applyAlignment="1">
      <alignment horizontal="left"/>
    </xf>
    <xf numFmtId="4" fontId="4" fillId="24" borderId="10" xfId="0" applyNumberFormat="1" applyFont="1" applyFill="1" applyBorder="1" applyAlignment="1">
      <alignment wrapText="1"/>
    </xf>
    <xf numFmtId="4" fontId="4" fillId="0" borderId="10" xfId="0" applyNumberFormat="1" applyFont="1" applyBorder="1" applyAlignment="1">
      <alignment wrapText="1"/>
    </xf>
    <xf numFmtId="0" fontId="4" fillId="0" borderId="17" xfId="0" applyFont="1" applyBorder="1" applyAlignment="1">
      <alignment horizontal="center" vertical="justify"/>
    </xf>
    <xf numFmtId="0" fontId="14" fillId="24" borderId="18" xfId="0" applyNumberFormat="1" applyFont="1" applyFill="1" applyBorder="1" applyAlignment="1">
      <alignment horizontal="center" vertical="center" wrapText="1"/>
    </xf>
    <xf numFmtId="0" fontId="16" fillId="24" borderId="0" xfId="0" applyNumberFormat="1" applyFont="1" applyFill="1" applyBorder="1" applyAlignment="1">
      <alignment horizontal="left" vertical="center" wrapText="1"/>
    </xf>
    <xf numFmtId="0" fontId="13" fillId="24" borderId="15" xfId="0" applyNumberFormat="1" applyFont="1" applyFill="1" applyBorder="1" applyAlignment="1">
      <alignment horizontal="center" vertical="center" wrapText="1"/>
    </xf>
    <xf numFmtId="0" fontId="18" fillId="24" borderId="19" xfId="0" applyNumberFormat="1" applyFont="1" applyFill="1" applyBorder="1" applyAlignment="1">
      <alignment horizontal="center" vertical="center" wrapText="1"/>
    </xf>
    <xf numFmtId="0" fontId="18" fillId="24" borderId="20" xfId="0" applyNumberFormat="1" applyFont="1" applyFill="1" applyBorder="1" applyAlignment="1">
      <alignment horizontal="center" vertical="center" wrapText="1"/>
    </xf>
    <xf numFmtId="4" fontId="15" fillId="24" borderId="15" xfId="0" applyNumberFormat="1" applyFont="1" applyFill="1" applyBorder="1" applyAlignment="1">
      <alignment horizontal="right" vertical="center" wrapText="1"/>
    </xf>
    <xf numFmtId="0" fontId="15" fillId="24" borderId="20" xfId="0" applyNumberFormat="1" applyFont="1" applyFill="1" applyBorder="1" applyAlignment="1">
      <alignment horizontal="right" vertical="center" wrapText="1"/>
    </xf>
    <xf numFmtId="4" fontId="15" fillId="24" borderId="21" xfId="0" applyNumberFormat="1" applyFont="1" applyFill="1" applyBorder="1" applyAlignment="1">
      <alignment horizontal="right" vertical="center" wrapText="1"/>
    </xf>
    <xf numFmtId="4" fontId="15" fillId="24" borderId="10" xfId="0" applyNumberFormat="1" applyFont="1" applyFill="1" applyBorder="1" applyAlignment="1">
      <alignment horizontal="right" vertical="center" wrapText="1"/>
    </xf>
    <xf numFmtId="0" fontId="15" fillId="24" borderId="22" xfId="0" applyNumberFormat="1" applyFont="1" applyFill="1" applyBorder="1" applyAlignment="1">
      <alignment horizontal="right" vertical="center" wrapText="1"/>
    </xf>
    <xf numFmtId="4" fontId="15" fillId="24" borderId="23" xfId="0" applyNumberFormat="1" applyFont="1" applyFill="1" applyBorder="1" applyAlignment="1">
      <alignment horizontal="right" vertical="center" wrapText="1"/>
    </xf>
    <xf numFmtId="4" fontId="13" fillId="24" borderId="24" xfId="0" applyNumberFormat="1" applyFont="1" applyFill="1" applyBorder="1" applyAlignment="1">
      <alignment horizontal="right" vertical="center" wrapText="1"/>
    </xf>
    <xf numFmtId="4" fontId="13" fillId="24" borderId="16" xfId="0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4" fillId="24" borderId="10" xfId="0" applyFont="1" applyFill="1" applyBorder="1" applyAlignment="1">
      <alignment horizontal="center" wrapText="1"/>
    </xf>
    <xf numFmtId="0" fontId="0" fillId="0" borderId="0" xfId="0" applyAlignment="1">
      <alignment vertical="justify"/>
    </xf>
    <xf numFmtId="0" fontId="0" fillId="0" borderId="25" xfId="0" applyBorder="1" applyAlignment="1">
      <alignment wrapText="1"/>
    </xf>
    <xf numFmtId="0" fontId="1" fillId="0" borderId="11" xfId="0" applyFont="1" applyBorder="1" applyAlignment="1">
      <alignment vertical="top" wrapText="1"/>
    </xf>
    <xf numFmtId="164" fontId="10" fillId="0" borderId="10" xfId="0" applyNumberFormat="1" applyFont="1" applyBorder="1" applyAlignment="1">
      <alignment wrapText="1"/>
    </xf>
    <xf numFmtId="164" fontId="7" fillId="0" borderId="10" xfId="0" applyNumberFormat="1" applyFont="1" applyBorder="1" applyAlignment="1">
      <alignment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7" xfId="0" applyBorder="1" applyAlignment="1">
      <alignment horizontal="right"/>
    </xf>
    <xf numFmtId="0" fontId="10" fillId="0" borderId="0" xfId="0" applyFont="1" applyBorder="1" applyAlignment="1">
      <alignment horizontal="center" vertical="justify" wrapText="1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0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26" xfId="0" applyBorder="1" applyAlignment="1">
      <alignment wrapText="1"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12" fillId="0" borderId="0" xfId="0" applyFont="1" applyAlignment="1">
      <alignment/>
    </xf>
    <xf numFmtId="164" fontId="0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164" fontId="4" fillId="0" borderId="10" xfId="0" applyNumberFormat="1" applyFont="1" applyBorder="1" applyAlignment="1">
      <alignment wrapText="1"/>
    </xf>
    <xf numFmtId="164" fontId="0" fillId="0" borderId="10" xfId="0" applyNumberFormat="1" applyBorder="1" applyAlignment="1">
      <alignment wrapText="1"/>
    </xf>
    <xf numFmtId="164" fontId="1" fillId="0" borderId="12" xfId="0" applyNumberFormat="1" applyFont="1" applyBorder="1" applyAlignment="1">
      <alignment wrapText="1"/>
    </xf>
    <xf numFmtId="164" fontId="0" fillId="0" borderId="26" xfId="0" applyNumberFormat="1" applyBorder="1" applyAlignment="1">
      <alignment wrapText="1"/>
    </xf>
    <xf numFmtId="164" fontId="10" fillId="0" borderId="12" xfId="0" applyNumberFormat="1" applyFont="1" applyBorder="1" applyAlignment="1">
      <alignment wrapText="1"/>
    </xf>
    <xf numFmtId="164" fontId="11" fillId="0" borderId="26" xfId="0" applyNumberFormat="1" applyFont="1" applyBorder="1" applyAlignment="1">
      <alignment wrapText="1"/>
    </xf>
    <xf numFmtId="164" fontId="4" fillId="0" borderId="12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right" wrapText="1"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1" fillId="0" borderId="0" xfId="0" applyFont="1" applyBorder="1" applyAlignment="1">
      <alignment horizontal="center" vertical="justify"/>
    </xf>
    <xf numFmtId="170" fontId="0" fillId="0" borderId="11" xfId="0" applyNumberFormat="1" applyBorder="1" applyAlignment="1">
      <alignment horizontal="center" vertical="top"/>
    </xf>
    <xf numFmtId="170" fontId="0" fillId="0" borderId="25" xfId="0" applyNumberFormat="1" applyBorder="1" applyAlignment="1">
      <alignment horizontal="center" vertical="top"/>
    </xf>
    <xf numFmtId="0" fontId="9" fillId="24" borderId="11" xfId="0" applyFont="1" applyFill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9" fillId="24" borderId="10" xfId="0" applyFont="1" applyFill="1" applyBorder="1" applyAlignment="1">
      <alignment horizontal="center" vertical="top" wrapText="1"/>
    </xf>
    <xf numFmtId="164" fontId="9" fillId="24" borderId="10" xfId="0" applyNumberFormat="1" applyFont="1" applyFill="1" applyBorder="1" applyAlignment="1">
      <alignment horizontal="center" vertical="top" wrapText="1"/>
    </xf>
    <xf numFmtId="164" fontId="0" fillId="0" borderId="11" xfId="0" applyNumberFormat="1" applyBorder="1" applyAlignment="1">
      <alignment horizontal="center" vertical="top"/>
    </xf>
    <xf numFmtId="164" fontId="0" fillId="0" borderId="25" xfId="0" applyNumberFormat="1" applyBorder="1" applyAlignment="1">
      <alignment horizontal="center" vertical="top"/>
    </xf>
    <xf numFmtId="0" fontId="0" fillId="0" borderId="0" xfId="0" applyAlignment="1">
      <alignment horizontal="right"/>
    </xf>
    <xf numFmtId="0" fontId="7" fillId="0" borderId="10" xfId="0" applyFont="1" applyBorder="1" applyAlignment="1">
      <alignment/>
    </xf>
    <xf numFmtId="0" fontId="9" fillId="24" borderId="10" xfId="0" applyFont="1" applyFill="1" applyBorder="1" applyAlignment="1">
      <alignment horizontal="justify" vertical="top" wrapText="1"/>
    </xf>
    <xf numFmtId="0" fontId="15" fillId="24" borderId="0" xfId="0" applyNumberFormat="1" applyFont="1" applyFill="1" applyAlignment="1">
      <alignment horizontal="left" vertical="top" wrapText="1"/>
    </xf>
    <xf numFmtId="0" fontId="0" fillId="0" borderId="0" xfId="0" applyAlignment="1">
      <alignment wrapText="1"/>
    </xf>
    <xf numFmtId="4" fontId="15" fillId="24" borderId="20" xfId="0" applyNumberFormat="1" applyFont="1" applyFill="1" applyBorder="1" applyAlignment="1">
      <alignment horizontal="right" vertical="center" wrapText="1"/>
    </xf>
    <xf numFmtId="4" fontId="13" fillId="24" borderId="24" xfId="0" applyNumberFormat="1" applyFont="1" applyFill="1" applyBorder="1" applyAlignment="1">
      <alignment horizontal="right" vertical="center" wrapText="1"/>
    </xf>
    <xf numFmtId="4" fontId="15" fillId="24" borderId="27" xfId="0" applyNumberFormat="1" applyFont="1" applyFill="1" applyBorder="1" applyAlignment="1">
      <alignment horizontal="right" vertical="center" wrapText="1"/>
    </xf>
    <xf numFmtId="4" fontId="15" fillId="24" borderId="28" xfId="0" applyNumberFormat="1" applyFont="1" applyFill="1" applyBorder="1" applyAlignment="1">
      <alignment horizontal="right" vertical="center" wrapText="1"/>
    </xf>
    <xf numFmtId="0" fontId="15" fillId="24" borderId="15" xfId="0" applyNumberFormat="1" applyFont="1" applyFill="1" applyBorder="1" applyAlignment="1">
      <alignment horizontal="left" vertical="center" wrapText="1"/>
    </xf>
    <xf numFmtId="0" fontId="15" fillId="24" borderId="15" xfId="0" applyNumberFormat="1" applyFont="1" applyFill="1" applyBorder="1" applyAlignment="1">
      <alignment horizontal="left" vertical="center" wrapText="1"/>
    </xf>
    <xf numFmtId="0" fontId="15" fillId="24" borderId="20" xfId="0" applyNumberFormat="1" applyFont="1" applyFill="1" applyBorder="1" applyAlignment="1">
      <alignment horizontal="center" vertical="center" wrapText="1"/>
    </xf>
    <xf numFmtId="0" fontId="14" fillId="24" borderId="14" xfId="0" applyNumberFormat="1" applyFont="1" applyFill="1" applyBorder="1" applyAlignment="1">
      <alignment horizontal="center" vertical="center" wrapText="1"/>
    </xf>
    <xf numFmtId="0" fontId="14" fillId="24" borderId="18" xfId="0" applyNumberFormat="1" applyFont="1" applyFill="1" applyBorder="1" applyAlignment="1">
      <alignment horizontal="center" vertical="center" wrapText="1"/>
    </xf>
    <xf numFmtId="0" fontId="19" fillId="24" borderId="29" xfId="0" applyNumberFormat="1" applyFont="1" applyFill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17" fillId="0" borderId="0" xfId="0" applyFont="1" applyAlignment="1">
      <alignment/>
    </xf>
    <xf numFmtId="0" fontId="13" fillId="24" borderId="32" xfId="0" applyNumberFormat="1" applyFont="1" applyFill="1" applyBorder="1" applyAlignment="1">
      <alignment horizontal="center" vertical="center" wrapText="1"/>
    </xf>
    <xf numFmtId="0" fontId="13" fillId="24" borderId="33" xfId="0" applyNumberFormat="1" applyFont="1" applyFill="1" applyBorder="1" applyAlignment="1">
      <alignment horizontal="center" vertical="center" wrapText="1"/>
    </xf>
    <xf numFmtId="0" fontId="13" fillId="24" borderId="34" xfId="0" applyNumberFormat="1" applyFont="1" applyFill="1" applyBorder="1" applyAlignment="1">
      <alignment horizontal="center" vertical="center" wrapText="1"/>
    </xf>
    <xf numFmtId="0" fontId="13" fillId="24" borderId="27" xfId="0" applyNumberFormat="1" applyFont="1" applyFill="1" applyBorder="1" applyAlignment="1">
      <alignment horizontal="center" vertical="center" wrapText="1"/>
    </xf>
    <xf numFmtId="0" fontId="13" fillId="24" borderId="22" xfId="0" applyNumberFormat="1" applyFont="1" applyFill="1" applyBorder="1" applyAlignment="1">
      <alignment horizontal="center" vertical="center" wrapText="1"/>
    </xf>
    <xf numFmtId="0" fontId="13" fillId="24" borderId="35" xfId="0" applyNumberFormat="1" applyFont="1" applyFill="1" applyBorder="1" applyAlignment="1">
      <alignment horizontal="center" vertical="center" wrapText="1"/>
    </xf>
    <xf numFmtId="0" fontId="18" fillId="24" borderId="27" xfId="0" applyNumberFormat="1" applyFont="1" applyFill="1" applyBorder="1" applyAlignment="1">
      <alignment horizontal="center" vertical="center" wrapText="1"/>
    </xf>
    <xf numFmtId="0" fontId="18" fillId="24" borderId="28" xfId="0" applyNumberFormat="1" applyFont="1" applyFill="1" applyBorder="1" applyAlignment="1">
      <alignment horizontal="center" vertical="center" wrapText="1"/>
    </xf>
    <xf numFmtId="0" fontId="15" fillId="0" borderId="15" xfId="0" applyNumberFormat="1" applyFont="1" applyFill="1" applyBorder="1" applyAlignment="1">
      <alignment horizontal="left" vertical="center" wrapText="1"/>
    </xf>
    <xf numFmtId="0" fontId="13" fillId="24" borderId="16" xfId="0" applyNumberFormat="1" applyFont="1" applyFill="1" applyBorder="1" applyAlignment="1">
      <alignment horizontal="left" vertical="center" wrapText="1"/>
    </xf>
    <xf numFmtId="0" fontId="13" fillId="24" borderId="29" xfId="0" applyNumberFormat="1" applyFont="1" applyFill="1" applyBorder="1" applyAlignment="1">
      <alignment horizontal="left" vertical="center" wrapText="1"/>
    </xf>
    <xf numFmtId="0" fontId="13" fillId="24" borderId="31" xfId="0" applyNumberFormat="1" applyFont="1" applyFill="1" applyBorder="1" applyAlignment="1">
      <alignment horizontal="left" vertical="center" wrapText="1"/>
    </xf>
    <xf numFmtId="0" fontId="13" fillId="24" borderId="30" xfId="0" applyNumberFormat="1" applyFont="1" applyFill="1" applyBorder="1" applyAlignment="1">
      <alignment horizontal="left" vertical="center" wrapText="1"/>
    </xf>
    <xf numFmtId="0" fontId="13" fillId="24" borderId="36" xfId="0" applyNumberFormat="1" applyFont="1" applyFill="1" applyBorder="1" applyAlignment="1">
      <alignment horizontal="left" vertical="center" wrapText="1"/>
    </xf>
    <xf numFmtId="0" fontId="0" fillId="0" borderId="37" xfId="0" applyBorder="1" applyAlignment="1">
      <alignment horizontal="right"/>
    </xf>
    <xf numFmtId="0" fontId="0" fillId="0" borderId="37" xfId="0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40</xdr:row>
      <xdr:rowOff>0</xdr:rowOff>
    </xdr:from>
    <xdr:to>
      <xdr:col>3</xdr:col>
      <xdr:colOff>0</xdr:colOff>
      <xdr:row>41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11191875"/>
          <a:ext cx="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6"/>
  <sheetViews>
    <sheetView tabSelected="1" zoomScalePageLayoutView="0" workbookViewId="0" topLeftCell="A1">
      <selection activeCell="E166" sqref="E166"/>
    </sheetView>
  </sheetViews>
  <sheetFormatPr defaultColWidth="9.00390625" defaultRowHeight="12.75"/>
  <cols>
    <col min="1" max="1" width="18.375" style="0" customWidth="1"/>
    <col min="2" max="2" width="15.125" style="0" customWidth="1"/>
    <col min="3" max="3" width="22.25390625" style="0" customWidth="1"/>
    <col min="4" max="4" width="7.625" style="0" customWidth="1"/>
    <col min="5" max="5" width="8.625" style="0" customWidth="1"/>
    <col min="6" max="6" width="1.875" style="0" customWidth="1"/>
    <col min="7" max="7" width="6.75390625" style="0" customWidth="1"/>
    <col min="8" max="8" width="1.75390625" style="0" customWidth="1"/>
    <col min="9" max="9" width="4.125" style="0" customWidth="1"/>
    <col min="10" max="10" width="1.37890625" style="0" hidden="1" customWidth="1"/>
    <col min="11" max="11" width="4.125" style="0" hidden="1" customWidth="1"/>
    <col min="12" max="12" width="0.37109375" style="0" hidden="1" customWidth="1"/>
    <col min="13" max="13" width="7.125" style="0" customWidth="1"/>
    <col min="14" max="14" width="7.00390625" style="0" customWidth="1"/>
    <col min="15" max="15" width="9.75390625" style="0" customWidth="1"/>
    <col min="16" max="16" width="10.375" style="0" customWidth="1"/>
  </cols>
  <sheetData>
    <row r="1" spans="1:16" s="1" customFormat="1" ht="15.75" customHeight="1">
      <c r="A1" s="79" t="s">
        <v>175</v>
      </c>
      <c r="I1" s="126" t="s">
        <v>222</v>
      </c>
      <c r="J1" s="126"/>
      <c r="K1" s="126"/>
      <c r="L1" s="126"/>
      <c r="M1" s="126"/>
      <c r="N1" s="126"/>
      <c r="O1" s="126"/>
      <c r="P1" s="126"/>
    </row>
    <row r="2" spans="5:16" s="1" customFormat="1" ht="5.25" customHeight="1">
      <c r="E2" s="143" t="s">
        <v>398</v>
      </c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</row>
    <row r="3" spans="5:16" s="1" customFormat="1" ht="6" customHeight="1"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</row>
    <row r="4" spans="5:16" s="1" customFormat="1" ht="15.75" customHeight="1"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</row>
    <row r="5" spans="5:16" s="1" customFormat="1" ht="15" customHeight="1"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</row>
    <row r="6" spans="5:16" s="1" customFormat="1" ht="15" customHeight="1"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</row>
    <row r="7" spans="5:16" s="1" customFormat="1" ht="15" customHeight="1">
      <c r="E7" s="126" t="s">
        <v>400</v>
      </c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</row>
    <row r="8" s="1" customFormat="1" ht="13.5" customHeight="1"/>
    <row r="9" spans="1:16" s="1" customFormat="1" ht="13.5" customHeight="1">
      <c r="A9" s="157" t="s">
        <v>258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</row>
    <row r="10" spans="1:16" s="1" customFormat="1" ht="13.5" customHeight="1">
      <c r="A10" s="157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</row>
    <row r="11" spans="15:16" s="1" customFormat="1" ht="13.5" customHeight="1" thickBot="1">
      <c r="O11" s="139" t="s">
        <v>201</v>
      </c>
      <c r="P11" s="139"/>
    </row>
    <row r="12" spans="1:16" s="54" customFormat="1" ht="99.75" customHeight="1">
      <c r="A12" s="158" t="s">
        <v>79</v>
      </c>
      <c r="B12" s="159"/>
      <c r="C12" s="160"/>
      <c r="D12" s="80" t="s">
        <v>148</v>
      </c>
      <c r="E12" s="80" t="s">
        <v>80</v>
      </c>
      <c r="F12" s="161" t="s">
        <v>81</v>
      </c>
      <c r="G12" s="162"/>
      <c r="H12" s="161" t="s">
        <v>82</v>
      </c>
      <c r="I12" s="163"/>
      <c r="J12" s="163"/>
      <c r="K12" s="163"/>
      <c r="L12" s="162"/>
      <c r="M12" s="164" t="s">
        <v>256</v>
      </c>
      <c r="N12" s="165"/>
      <c r="O12" s="81" t="s">
        <v>229</v>
      </c>
      <c r="P12" s="82" t="s">
        <v>83</v>
      </c>
    </row>
    <row r="13" spans="1:16" s="54" customFormat="1" ht="12.75" customHeight="1" thickBot="1">
      <c r="A13" s="151">
        <v>1</v>
      </c>
      <c r="B13" s="151"/>
      <c r="C13" s="151"/>
      <c r="D13" s="55">
        <v>2</v>
      </c>
      <c r="E13" s="55">
        <v>2</v>
      </c>
      <c r="F13" s="152">
        <v>3</v>
      </c>
      <c r="G13" s="152"/>
      <c r="H13" s="152">
        <v>4</v>
      </c>
      <c r="I13" s="152"/>
      <c r="J13" s="152"/>
      <c r="K13" s="152"/>
      <c r="L13" s="152"/>
      <c r="M13" s="152">
        <v>6</v>
      </c>
      <c r="N13" s="152"/>
      <c r="O13" s="55">
        <v>6</v>
      </c>
      <c r="P13" s="78">
        <v>7</v>
      </c>
    </row>
    <row r="14" spans="1:16" s="54" customFormat="1" ht="12.75" customHeight="1" thickBot="1">
      <c r="A14" s="153" t="s">
        <v>259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5"/>
      <c r="N14" s="156"/>
      <c r="O14" s="55"/>
      <c r="P14" s="78"/>
    </row>
    <row r="15" spans="1:16" s="54" customFormat="1" ht="30" customHeight="1">
      <c r="A15" s="149" t="s">
        <v>84</v>
      </c>
      <c r="B15" s="149"/>
      <c r="C15" s="149"/>
      <c r="D15" s="56">
        <v>992</v>
      </c>
      <c r="E15" s="56" t="s">
        <v>85</v>
      </c>
      <c r="F15" s="150" t="s">
        <v>175</v>
      </c>
      <c r="G15" s="150"/>
      <c r="H15" s="150" t="s">
        <v>175</v>
      </c>
      <c r="I15" s="150"/>
      <c r="J15" s="150"/>
      <c r="K15" s="150"/>
      <c r="L15" s="150"/>
      <c r="M15" s="144">
        <f>M16</f>
        <v>777.5</v>
      </c>
      <c r="N15" s="144"/>
      <c r="O15" s="83">
        <f>O16</f>
        <v>770.3</v>
      </c>
      <c r="P15" s="84" t="s">
        <v>260</v>
      </c>
    </row>
    <row r="16" spans="1:16" s="54" customFormat="1" ht="19.5" customHeight="1">
      <c r="A16" s="148" t="s">
        <v>202</v>
      </c>
      <c r="B16" s="149"/>
      <c r="C16" s="149"/>
      <c r="D16" s="56">
        <v>992</v>
      </c>
      <c r="E16" s="56" t="s">
        <v>85</v>
      </c>
      <c r="F16" s="150" t="s">
        <v>86</v>
      </c>
      <c r="G16" s="150"/>
      <c r="H16" s="150" t="s">
        <v>175</v>
      </c>
      <c r="I16" s="150"/>
      <c r="J16" s="150"/>
      <c r="K16" s="150"/>
      <c r="L16" s="150"/>
      <c r="M16" s="144">
        <f>M17</f>
        <v>777.5</v>
      </c>
      <c r="N16" s="144"/>
      <c r="O16" s="83">
        <f>O17</f>
        <v>770.3</v>
      </c>
      <c r="P16" s="84" t="s">
        <v>260</v>
      </c>
    </row>
    <row r="17" spans="1:16" s="54" customFormat="1" ht="25.5" customHeight="1">
      <c r="A17" s="148" t="s">
        <v>261</v>
      </c>
      <c r="B17" s="149"/>
      <c r="C17" s="149"/>
      <c r="D17" s="56">
        <v>992</v>
      </c>
      <c r="E17" s="56" t="s">
        <v>85</v>
      </c>
      <c r="F17" s="150" t="s">
        <v>86</v>
      </c>
      <c r="G17" s="150"/>
      <c r="H17" s="150" t="s">
        <v>262</v>
      </c>
      <c r="I17" s="150"/>
      <c r="J17" s="150"/>
      <c r="K17" s="150"/>
      <c r="L17" s="150"/>
      <c r="M17" s="144">
        <v>777.5</v>
      </c>
      <c r="N17" s="144"/>
      <c r="O17" s="83">
        <v>770.3</v>
      </c>
      <c r="P17" s="84" t="s">
        <v>260</v>
      </c>
    </row>
    <row r="18" spans="1:16" s="54" customFormat="1" ht="45" customHeight="1">
      <c r="A18" s="149" t="s">
        <v>87</v>
      </c>
      <c r="B18" s="149"/>
      <c r="C18" s="149"/>
      <c r="D18" s="56">
        <v>992</v>
      </c>
      <c r="E18" s="56" t="s">
        <v>88</v>
      </c>
      <c r="F18" s="150" t="s">
        <v>175</v>
      </c>
      <c r="G18" s="150"/>
      <c r="H18" s="150" t="s">
        <v>175</v>
      </c>
      <c r="I18" s="150"/>
      <c r="J18" s="150"/>
      <c r="K18" s="150"/>
      <c r="L18" s="150"/>
      <c r="M18" s="144">
        <f>M19</f>
        <v>16.8</v>
      </c>
      <c r="N18" s="144"/>
      <c r="O18" s="83">
        <f>O19</f>
        <v>16.8</v>
      </c>
      <c r="P18" s="84" t="s">
        <v>263</v>
      </c>
    </row>
    <row r="19" spans="1:16" s="54" customFormat="1" ht="13.5" customHeight="1">
      <c r="A19" s="149" t="s">
        <v>89</v>
      </c>
      <c r="B19" s="149"/>
      <c r="C19" s="149"/>
      <c r="D19" s="56">
        <v>992</v>
      </c>
      <c r="E19" s="56" t="s">
        <v>88</v>
      </c>
      <c r="F19" s="150" t="s">
        <v>90</v>
      </c>
      <c r="G19" s="150"/>
      <c r="H19" s="150" t="s">
        <v>175</v>
      </c>
      <c r="I19" s="150"/>
      <c r="J19" s="150"/>
      <c r="K19" s="150"/>
      <c r="L19" s="150"/>
      <c r="M19" s="144">
        <f>M20</f>
        <v>16.8</v>
      </c>
      <c r="N19" s="144"/>
      <c r="O19" s="83">
        <v>16.8</v>
      </c>
      <c r="P19" s="84" t="s">
        <v>263</v>
      </c>
    </row>
    <row r="20" spans="1:16" s="54" customFormat="1" ht="24" customHeight="1">
      <c r="A20" s="148" t="s">
        <v>264</v>
      </c>
      <c r="B20" s="149"/>
      <c r="C20" s="149"/>
      <c r="D20" s="56">
        <v>992</v>
      </c>
      <c r="E20" s="56" t="s">
        <v>88</v>
      </c>
      <c r="F20" s="150" t="s">
        <v>90</v>
      </c>
      <c r="G20" s="150"/>
      <c r="H20" s="150" t="s">
        <v>265</v>
      </c>
      <c r="I20" s="150"/>
      <c r="J20" s="150"/>
      <c r="K20" s="150"/>
      <c r="L20" s="150"/>
      <c r="M20" s="144">
        <v>16.8</v>
      </c>
      <c r="N20" s="144"/>
      <c r="O20" s="83">
        <f>O19</f>
        <v>16.8</v>
      </c>
      <c r="P20" s="84" t="s">
        <v>263</v>
      </c>
    </row>
    <row r="21" spans="1:16" s="54" customFormat="1" ht="45" customHeight="1">
      <c r="A21" s="149" t="s">
        <v>91</v>
      </c>
      <c r="B21" s="149"/>
      <c r="C21" s="149"/>
      <c r="D21" s="56">
        <v>992</v>
      </c>
      <c r="E21" s="56" t="s">
        <v>92</v>
      </c>
      <c r="F21" s="150" t="s">
        <v>175</v>
      </c>
      <c r="G21" s="150"/>
      <c r="H21" s="150" t="s">
        <v>175</v>
      </c>
      <c r="I21" s="150"/>
      <c r="J21" s="150"/>
      <c r="K21" s="150"/>
      <c r="L21" s="150"/>
      <c r="M21" s="144">
        <f>M22+M26</f>
        <v>15373.400000000001</v>
      </c>
      <c r="N21" s="144"/>
      <c r="O21" s="83">
        <f>O22+O26</f>
        <v>15255.6</v>
      </c>
      <c r="P21" s="84" t="s">
        <v>266</v>
      </c>
    </row>
    <row r="22" spans="1:16" s="54" customFormat="1" ht="13.5" customHeight="1">
      <c r="A22" s="149" t="s">
        <v>89</v>
      </c>
      <c r="B22" s="149"/>
      <c r="C22" s="149"/>
      <c r="D22" s="56">
        <v>992</v>
      </c>
      <c r="E22" s="56" t="s">
        <v>92</v>
      </c>
      <c r="F22" s="150" t="s">
        <v>90</v>
      </c>
      <c r="G22" s="150"/>
      <c r="H22" s="150" t="s">
        <v>175</v>
      </c>
      <c r="I22" s="150"/>
      <c r="J22" s="150"/>
      <c r="K22" s="150"/>
      <c r="L22" s="150"/>
      <c r="M22" s="144">
        <f>M23+M24+M25</f>
        <v>15360.2</v>
      </c>
      <c r="N22" s="144"/>
      <c r="O22" s="83">
        <f>O23+O24+O25</f>
        <v>15242.4</v>
      </c>
      <c r="P22" s="84" t="s">
        <v>266</v>
      </c>
    </row>
    <row r="23" spans="1:16" s="54" customFormat="1" ht="19.5" customHeight="1">
      <c r="A23" s="148" t="s">
        <v>261</v>
      </c>
      <c r="B23" s="149"/>
      <c r="C23" s="149"/>
      <c r="D23" s="56">
        <v>992</v>
      </c>
      <c r="E23" s="56" t="s">
        <v>92</v>
      </c>
      <c r="F23" s="150" t="s">
        <v>90</v>
      </c>
      <c r="G23" s="150"/>
      <c r="H23" s="150" t="s">
        <v>262</v>
      </c>
      <c r="I23" s="150"/>
      <c r="J23" s="150"/>
      <c r="K23" s="150"/>
      <c r="L23" s="150"/>
      <c r="M23" s="144">
        <v>12707.2</v>
      </c>
      <c r="N23" s="144"/>
      <c r="O23" s="83">
        <v>12699.4</v>
      </c>
      <c r="P23" s="84" t="s">
        <v>267</v>
      </c>
    </row>
    <row r="24" spans="1:16" s="54" customFormat="1" ht="24" customHeight="1">
      <c r="A24" s="148" t="s">
        <v>268</v>
      </c>
      <c r="B24" s="149"/>
      <c r="C24" s="149"/>
      <c r="D24" s="56">
        <v>992</v>
      </c>
      <c r="E24" s="56" t="s">
        <v>92</v>
      </c>
      <c r="F24" s="150" t="s">
        <v>90</v>
      </c>
      <c r="G24" s="150"/>
      <c r="H24" s="150" t="s">
        <v>265</v>
      </c>
      <c r="I24" s="150"/>
      <c r="J24" s="150"/>
      <c r="K24" s="150"/>
      <c r="L24" s="150"/>
      <c r="M24" s="144">
        <v>2596</v>
      </c>
      <c r="N24" s="144"/>
      <c r="O24" s="83">
        <v>2486</v>
      </c>
      <c r="P24" s="84" t="s">
        <v>269</v>
      </c>
    </row>
    <row r="25" spans="1:16" s="54" customFormat="1" ht="13.5" customHeight="1">
      <c r="A25" s="149" t="s">
        <v>270</v>
      </c>
      <c r="B25" s="149"/>
      <c r="C25" s="149"/>
      <c r="D25" s="56">
        <v>992</v>
      </c>
      <c r="E25" s="56" t="s">
        <v>92</v>
      </c>
      <c r="F25" s="150" t="s">
        <v>90</v>
      </c>
      <c r="G25" s="150"/>
      <c r="H25" s="150" t="s">
        <v>271</v>
      </c>
      <c r="I25" s="150"/>
      <c r="J25" s="150"/>
      <c r="K25" s="150"/>
      <c r="L25" s="150"/>
      <c r="M25" s="144">
        <v>57</v>
      </c>
      <c r="N25" s="144"/>
      <c r="O25" s="83">
        <v>57</v>
      </c>
      <c r="P25" s="84" t="s">
        <v>272</v>
      </c>
    </row>
    <row r="26" spans="1:16" s="54" customFormat="1" ht="24" customHeight="1">
      <c r="A26" s="149" t="s">
        <v>93</v>
      </c>
      <c r="B26" s="149"/>
      <c r="C26" s="149"/>
      <c r="D26" s="56">
        <v>992</v>
      </c>
      <c r="E26" s="56" t="s">
        <v>92</v>
      </c>
      <c r="F26" s="150" t="s">
        <v>94</v>
      </c>
      <c r="G26" s="150"/>
      <c r="H26" s="150" t="s">
        <v>175</v>
      </c>
      <c r="I26" s="150"/>
      <c r="J26" s="150"/>
      <c r="K26" s="150"/>
      <c r="L26" s="150"/>
      <c r="M26" s="144">
        <f>M27</f>
        <v>13.2</v>
      </c>
      <c r="N26" s="144"/>
      <c r="O26" s="83">
        <v>13.2</v>
      </c>
      <c r="P26" s="84" t="s">
        <v>263</v>
      </c>
    </row>
    <row r="27" spans="1:16" s="54" customFormat="1" ht="24" customHeight="1">
      <c r="A27" s="148" t="s">
        <v>268</v>
      </c>
      <c r="B27" s="149"/>
      <c r="C27" s="149"/>
      <c r="D27" s="56">
        <v>992</v>
      </c>
      <c r="E27" s="56" t="s">
        <v>92</v>
      </c>
      <c r="F27" s="150" t="s">
        <v>94</v>
      </c>
      <c r="G27" s="150"/>
      <c r="H27" s="150" t="s">
        <v>265</v>
      </c>
      <c r="I27" s="150"/>
      <c r="J27" s="150"/>
      <c r="K27" s="150"/>
      <c r="L27" s="150"/>
      <c r="M27" s="144">
        <v>13.2</v>
      </c>
      <c r="N27" s="144"/>
      <c r="O27" s="83">
        <f>O26</f>
        <v>13.2</v>
      </c>
      <c r="P27" s="84" t="s">
        <v>263</v>
      </c>
    </row>
    <row r="28" spans="1:16" s="54" customFormat="1" ht="33.75" customHeight="1">
      <c r="A28" s="149" t="s">
        <v>273</v>
      </c>
      <c r="B28" s="149"/>
      <c r="C28" s="149"/>
      <c r="D28" s="56">
        <v>992</v>
      </c>
      <c r="E28" s="56" t="s">
        <v>274</v>
      </c>
      <c r="F28" s="150" t="s">
        <v>175</v>
      </c>
      <c r="G28" s="150"/>
      <c r="H28" s="150" t="s">
        <v>175</v>
      </c>
      <c r="I28" s="150"/>
      <c r="J28" s="150"/>
      <c r="K28" s="150"/>
      <c r="L28" s="150"/>
      <c r="M28" s="144">
        <f>M29</f>
        <v>814</v>
      </c>
      <c r="N28" s="144"/>
      <c r="O28" s="83">
        <f>O29</f>
        <v>814</v>
      </c>
      <c r="P28" s="84" t="s">
        <v>263</v>
      </c>
    </row>
    <row r="29" spans="1:16" s="54" customFormat="1" ht="24" customHeight="1">
      <c r="A29" s="149" t="s">
        <v>275</v>
      </c>
      <c r="B29" s="149"/>
      <c r="C29" s="149"/>
      <c r="D29" s="56">
        <v>992</v>
      </c>
      <c r="E29" s="56" t="s">
        <v>274</v>
      </c>
      <c r="F29" s="150" t="s">
        <v>276</v>
      </c>
      <c r="G29" s="150"/>
      <c r="H29" s="150" t="s">
        <v>175</v>
      </c>
      <c r="I29" s="150"/>
      <c r="J29" s="150"/>
      <c r="K29" s="150"/>
      <c r="L29" s="150"/>
      <c r="M29" s="144">
        <f>M30</f>
        <v>814</v>
      </c>
      <c r="N29" s="144"/>
      <c r="O29" s="83">
        <f>O30</f>
        <v>814</v>
      </c>
      <c r="P29" s="84" t="s">
        <v>263</v>
      </c>
    </row>
    <row r="30" spans="1:16" s="54" customFormat="1" ht="13.5" customHeight="1">
      <c r="A30" s="149" t="s">
        <v>36</v>
      </c>
      <c r="B30" s="149"/>
      <c r="C30" s="149"/>
      <c r="D30" s="56">
        <v>992</v>
      </c>
      <c r="E30" s="56" t="s">
        <v>274</v>
      </c>
      <c r="F30" s="150" t="s">
        <v>276</v>
      </c>
      <c r="G30" s="150"/>
      <c r="H30" s="150" t="s">
        <v>277</v>
      </c>
      <c r="I30" s="150"/>
      <c r="J30" s="150"/>
      <c r="K30" s="150"/>
      <c r="L30" s="150"/>
      <c r="M30" s="144">
        <v>814</v>
      </c>
      <c r="N30" s="144"/>
      <c r="O30" s="83">
        <v>814</v>
      </c>
      <c r="P30" s="84" t="s">
        <v>263</v>
      </c>
    </row>
    <row r="31" spans="1:16" s="54" customFormat="1" ht="13.5" customHeight="1">
      <c r="A31" s="149" t="s">
        <v>97</v>
      </c>
      <c r="B31" s="149"/>
      <c r="C31" s="149"/>
      <c r="D31" s="56">
        <v>992</v>
      </c>
      <c r="E31" s="56" t="s">
        <v>150</v>
      </c>
      <c r="F31" s="150" t="s">
        <v>175</v>
      </c>
      <c r="G31" s="150"/>
      <c r="H31" s="150" t="s">
        <v>175</v>
      </c>
      <c r="I31" s="150"/>
      <c r="J31" s="150"/>
      <c r="K31" s="150"/>
      <c r="L31" s="150"/>
      <c r="M31" s="144">
        <f>M32+M36+M38+M40+M42+M46+M48+M50</f>
        <v>9133.1</v>
      </c>
      <c r="N31" s="144"/>
      <c r="O31" s="83">
        <f>O32+O36+O38+O40+O42+O46+O48+O50</f>
        <v>9022.5</v>
      </c>
      <c r="P31" s="84" t="s">
        <v>278</v>
      </c>
    </row>
    <row r="32" spans="1:16" s="54" customFormat="1" ht="24" customHeight="1">
      <c r="A32" s="149" t="s">
        <v>279</v>
      </c>
      <c r="B32" s="149"/>
      <c r="C32" s="149"/>
      <c r="D32" s="56">
        <v>992</v>
      </c>
      <c r="E32" s="56" t="s">
        <v>150</v>
      </c>
      <c r="F32" s="150" t="s">
        <v>280</v>
      </c>
      <c r="G32" s="150"/>
      <c r="H32" s="150" t="s">
        <v>175</v>
      </c>
      <c r="I32" s="150"/>
      <c r="J32" s="150"/>
      <c r="K32" s="150"/>
      <c r="L32" s="150"/>
      <c r="M32" s="144">
        <f>M33+M34+M35</f>
        <v>3583.6</v>
      </c>
      <c r="N32" s="144"/>
      <c r="O32" s="83">
        <f>O33+O34+O35</f>
        <v>3577.1</v>
      </c>
      <c r="P32" s="84" t="s">
        <v>281</v>
      </c>
    </row>
    <row r="33" spans="1:16" s="54" customFormat="1" ht="13.5" customHeight="1">
      <c r="A33" s="149" t="s">
        <v>282</v>
      </c>
      <c r="B33" s="149"/>
      <c r="C33" s="149"/>
      <c r="D33" s="56">
        <v>992</v>
      </c>
      <c r="E33" s="56" t="s">
        <v>150</v>
      </c>
      <c r="F33" s="150" t="s">
        <v>280</v>
      </c>
      <c r="G33" s="150"/>
      <c r="H33" s="150" t="s">
        <v>283</v>
      </c>
      <c r="I33" s="150"/>
      <c r="J33" s="150"/>
      <c r="K33" s="150"/>
      <c r="L33" s="150"/>
      <c r="M33" s="144">
        <v>3255</v>
      </c>
      <c r="N33" s="144"/>
      <c r="O33" s="83">
        <v>3253.3</v>
      </c>
      <c r="P33" s="84" t="s">
        <v>284</v>
      </c>
    </row>
    <row r="34" spans="1:16" s="54" customFormat="1" ht="24" customHeight="1">
      <c r="A34" s="148" t="s">
        <v>285</v>
      </c>
      <c r="B34" s="149"/>
      <c r="C34" s="149"/>
      <c r="D34" s="56">
        <v>992</v>
      </c>
      <c r="E34" s="56" t="s">
        <v>150</v>
      </c>
      <c r="F34" s="150" t="s">
        <v>280</v>
      </c>
      <c r="G34" s="150"/>
      <c r="H34" s="150" t="s">
        <v>265</v>
      </c>
      <c r="I34" s="150"/>
      <c r="J34" s="150"/>
      <c r="K34" s="150"/>
      <c r="L34" s="150"/>
      <c r="M34" s="144">
        <v>326.5</v>
      </c>
      <c r="N34" s="144"/>
      <c r="O34" s="83">
        <v>321.7</v>
      </c>
      <c r="P34" s="84" t="s">
        <v>286</v>
      </c>
    </row>
    <row r="35" spans="1:16" s="54" customFormat="1" ht="13.5" customHeight="1">
      <c r="A35" s="149" t="s">
        <v>270</v>
      </c>
      <c r="B35" s="149"/>
      <c r="C35" s="149"/>
      <c r="D35" s="56">
        <v>992</v>
      </c>
      <c r="E35" s="56" t="s">
        <v>150</v>
      </c>
      <c r="F35" s="150" t="s">
        <v>280</v>
      </c>
      <c r="G35" s="150"/>
      <c r="H35" s="150" t="s">
        <v>271</v>
      </c>
      <c r="I35" s="150"/>
      <c r="J35" s="150"/>
      <c r="K35" s="150"/>
      <c r="L35" s="150"/>
      <c r="M35" s="146">
        <v>2.1</v>
      </c>
      <c r="N35" s="147"/>
      <c r="O35" s="83">
        <v>2.1</v>
      </c>
      <c r="P35" s="84" t="s">
        <v>287</v>
      </c>
    </row>
    <row r="36" spans="1:16" s="54" customFormat="1" ht="21" customHeight="1">
      <c r="A36" s="148" t="s">
        <v>203</v>
      </c>
      <c r="B36" s="149"/>
      <c r="C36" s="149"/>
      <c r="D36" s="56">
        <v>992</v>
      </c>
      <c r="E36" s="56" t="s">
        <v>150</v>
      </c>
      <c r="F36" s="150" t="s">
        <v>177</v>
      </c>
      <c r="G36" s="150"/>
      <c r="H36" s="150" t="s">
        <v>175</v>
      </c>
      <c r="I36" s="150"/>
      <c r="J36" s="150"/>
      <c r="K36" s="150"/>
      <c r="L36" s="150"/>
      <c r="M36" s="144">
        <f>M37</f>
        <v>200</v>
      </c>
      <c r="N36" s="144"/>
      <c r="O36" s="83">
        <f>O37</f>
        <v>153.7</v>
      </c>
      <c r="P36" s="84" t="s">
        <v>288</v>
      </c>
    </row>
    <row r="37" spans="1:16" s="54" customFormat="1" ht="13.5" customHeight="1">
      <c r="A37" s="149" t="s">
        <v>270</v>
      </c>
      <c r="B37" s="149"/>
      <c r="C37" s="149"/>
      <c r="D37" s="56">
        <v>992</v>
      </c>
      <c r="E37" s="56" t="s">
        <v>150</v>
      </c>
      <c r="F37" s="150" t="s">
        <v>177</v>
      </c>
      <c r="G37" s="150"/>
      <c r="H37" s="150" t="s">
        <v>271</v>
      </c>
      <c r="I37" s="150"/>
      <c r="J37" s="150"/>
      <c r="K37" s="150"/>
      <c r="L37" s="150"/>
      <c r="M37" s="144">
        <v>200</v>
      </c>
      <c r="N37" s="144"/>
      <c r="O37" s="83">
        <v>153.7</v>
      </c>
      <c r="P37" s="84" t="s">
        <v>288</v>
      </c>
    </row>
    <row r="38" spans="1:16" s="54" customFormat="1" ht="33.75" customHeight="1">
      <c r="A38" s="149" t="s">
        <v>179</v>
      </c>
      <c r="B38" s="149"/>
      <c r="C38" s="149"/>
      <c r="D38" s="56">
        <v>992</v>
      </c>
      <c r="E38" s="56" t="s">
        <v>150</v>
      </c>
      <c r="F38" s="150" t="s">
        <v>178</v>
      </c>
      <c r="G38" s="150"/>
      <c r="H38" s="150" t="s">
        <v>175</v>
      </c>
      <c r="I38" s="150"/>
      <c r="J38" s="150"/>
      <c r="K38" s="150"/>
      <c r="L38" s="150"/>
      <c r="M38" s="144">
        <f>M39</f>
        <v>192.4</v>
      </c>
      <c r="N38" s="144"/>
      <c r="O38" s="83">
        <f>O39</f>
        <v>142.4</v>
      </c>
      <c r="P38" s="84" t="s">
        <v>289</v>
      </c>
    </row>
    <row r="39" spans="1:16" s="54" customFormat="1" ht="24" customHeight="1">
      <c r="A39" s="148" t="s">
        <v>268</v>
      </c>
      <c r="B39" s="149"/>
      <c r="C39" s="149"/>
      <c r="D39" s="56">
        <v>992</v>
      </c>
      <c r="E39" s="56" t="s">
        <v>150</v>
      </c>
      <c r="F39" s="150" t="s">
        <v>178</v>
      </c>
      <c r="G39" s="150"/>
      <c r="H39" s="150" t="s">
        <v>265</v>
      </c>
      <c r="I39" s="150"/>
      <c r="J39" s="150"/>
      <c r="K39" s="150"/>
      <c r="L39" s="150"/>
      <c r="M39" s="144">
        <v>192.4</v>
      </c>
      <c r="N39" s="144"/>
      <c r="O39" s="83">
        <v>142.4</v>
      </c>
      <c r="P39" s="84" t="s">
        <v>289</v>
      </c>
    </row>
    <row r="40" spans="1:16" s="54" customFormat="1" ht="13.5" customHeight="1">
      <c r="A40" s="149" t="s">
        <v>290</v>
      </c>
      <c r="B40" s="149"/>
      <c r="C40" s="149"/>
      <c r="D40" s="56">
        <v>992</v>
      </c>
      <c r="E40" s="56" t="s">
        <v>150</v>
      </c>
      <c r="F40" s="150" t="s">
        <v>291</v>
      </c>
      <c r="G40" s="150"/>
      <c r="H40" s="150" t="s">
        <v>175</v>
      </c>
      <c r="I40" s="150"/>
      <c r="J40" s="150"/>
      <c r="K40" s="150"/>
      <c r="L40" s="150"/>
      <c r="M40" s="144">
        <f>M41</f>
        <v>500</v>
      </c>
      <c r="N40" s="144"/>
      <c r="O40" s="83">
        <f>O41</f>
        <v>500</v>
      </c>
      <c r="P40" s="84" t="s">
        <v>263</v>
      </c>
    </row>
    <row r="41" spans="1:16" s="54" customFormat="1" ht="45" customHeight="1">
      <c r="A41" s="148" t="s">
        <v>292</v>
      </c>
      <c r="B41" s="149"/>
      <c r="C41" s="149"/>
      <c r="D41" s="56">
        <v>992</v>
      </c>
      <c r="E41" s="56" t="s">
        <v>150</v>
      </c>
      <c r="F41" s="150" t="s">
        <v>291</v>
      </c>
      <c r="G41" s="150"/>
      <c r="H41" s="150" t="s">
        <v>293</v>
      </c>
      <c r="I41" s="150"/>
      <c r="J41" s="150"/>
      <c r="K41" s="150"/>
      <c r="L41" s="150"/>
      <c r="M41" s="144">
        <v>500</v>
      </c>
      <c r="N41" s="144"/>
      <c r="O41" s="83">
        <v>500</v>
      </c>
      <c r="P41" s="84" t="s">
        <v>263</v>
      </c>
    </row>
    <row r="42" spans="1:16" s="54" customFormat="1" ht="24" customHeight="1">
      <c r="A42" s="149" t="s">
        <v>279</v>
      </c>
      <c r="B42" s="149"/>
      <c r="C42" s="149"/>
      <c r="D42" s="56">
        <v>992</v>
      </c>
      <c r="E42" s="56" t="s">
        <v>150</v>
      </c>
      <c r="F42" s="150" t="s">
        <v>294</v>
      </c>
      <c r="G42" s="150"/>
      <c r="H42" s="150" t="s">
        <v>175</v>
      </c>
      <c r="I42" s="150"/>
      <c r="J42" s="150"/>
      <c r="K42" s="150"/>
      <c r="L42" s="150"/>
      <c r="M42" s="144">
        <f>M43+M44+M45</f>
        <v>3817.1</v>
      </c>
      <c r="N42" s="144"/>
      <c r="O42" s="83">
        <f>O43+O44+O45</f>
        <v>3809.4</v>
      </c>
      <c r="P42" s="84" t="s">
        <v>295</v>
      </c>
    </row>
    <row r="43" spans="1:16" s="54" customFormat="1" ht="13.5" customHeight="1">
      <c r="A43" s="149" t="s">
        <v>282</v>
      </c>
      <c r="B43" s="149"/>
      <c r="C43" s="149"/>
      <c r="D43" s="56">
        <v>992</v>
      </c>
      <c r="E43" s="56" t="s">
        <v>150</v>
      </c>
      <c r="F43" s="150" t="s">
        <v>294</v>
      </c>
      <c r="G43" s="150"/>
      <c r="H43" s="150" t="s">
        <v>283</v>
      </c>
      <c r="I43" s="150"/>
      <c r="J43" s="150"/>
      <c r="K43" s="150"/>
      <c r="L43" s="150"/>
      <c r="M43" s="144">
        <v>1780.9</v>
      </c>
      <c r="N43" s="144"/>
      <c r="O43" s="83">
        <v>1777.3</v>
      </c>
      <c r="P43" s="84" t="s">
        <v>295</v>
      </c>
    </row>
    <row r="44" spans="1:16" s="54" customFormat="1" ht="24" customHeight="1">
      <c r="A44" s="148" t="s">
        <v>268</v>
      </c>
      <c r="B44" s="149"/>
      <c r="C44" s="149"/>
      <c r="D44" s="56">
        <v>992</v>
      </c>
      <c r="E44" s="56" t="s">
        <v>150</v>
      </c>
      <c r="F44" s="150" t="s">
        <v>294</v>
      </c>
      <c r="G44" s="150"/>
      <c r="H44" s="150" t="s">
        <v>265</v>
      </c>
      <c r="I44" s="150"/>
      <c r="J44" s="150"/>
      <c r="K44" s="150"/>
      <c r="L44" s="150"/>
      <c r="M44" s="144">
        <v>2019.8</v>
      </c>
      <c r="N44" s="144"/>
      <c r="O44" s="83">
        <v>2015.7</v>
      </c>
      <c r="P44" s="84" t="s">
        <v>295</v>
      </c>
    </row>
    <row r="45" spans="1:16" s="54" customFormat="1" ht="13.5" customHeight="1">
      <c r="A45" s="149" t="s">
        <v>270</v>
      </c>
      <c r="B45" s="149"/>
      <c r="C45" s="149"/>
      <c r="D45" s="56">
        <v>992</v>
      </c>
      <c r="E45" s="56" t="s">
        <v>150</v>
      </c>
      <c r="F45" s="150" t="s">
        <v>294</v>
      </c>
      <c r="G45" s="150"/>
      <c r="H45" s="150" t="s">
        <v>271</v>
      </c>
      <c r="I45" s="150"/>
      <c r="J45" s="150"/>
      <c r="K45" s="150"/>
      <c r="L45" s="150"/>
      <c r="M45" s="144">
        <v>16.4</v>
      </c>
      <c r="N45" s="144"/>
      <c r="O45" s="83">
        <v>16.4</v>
      </c>
      <c r="P45" s="84" t="s">
        <v>267</v>
      </c>
    </row>
    <row r="46" spans="1:16" s="54" customFormat="1" ht="24" customHeight="1">
      <c r="A46" s="148" t="s">
        <v>296</v>
      </c>
      <c r="B46" s="149"/>
      <c r="C46" s="149"/>
      <c r="D46" s="56">
        <v>992</v>
      </c>
      <c r="E46" s="56" t="s">
        <v>150</v>
      </c>
      <c r="F46" s="150" t="s">
        <v>98</v>
      </c>
      <c r="G46" s="150"/>
      <c r="H46" s="150" t="s">
        <v>175</v>
      </c>
      <c r="I46" s="150"/>
      <c r="J46" s="150"/>
      <c r="K46" s="150"/>
      <c r="L46" s="150"/>
      <c r="M46" s="144">
        <f>M47</f>
        <v>460</v>
      </c>
      <c r="N46" s="144"/>
      <c r="O46" s="83">
        <f>O47</f>
        <v>459.9</v>
      </c>
      <c r="P46" s="84" t="s">
        <v>297</v>
      </c>
    </row>
    <row r="47" spans="1:16" s="54" customFormat="1" ht="24" customHeight="1">
      <c r="A47" s="148" t="s">
        <v>268</v>
      </c>
      <c r="B47" s="149"/>
      <c r="C47" s="149"/>
      <c r="D47" s="56">
        <v>992</v>
      </c>
      <c r="E47" s="56" t="s">
        <v>150</v>
      </c>
      <c r="F47" s="150" t="s">
        <v>98</v>
      </c>
      <c r="G47" s="150"/>
      <c r="H47" s="150" t="s">
        <v>265</v>
      </c>
      <c r="I47" s="150"/>
      <c r="J47" s="150"/>
      <c r="K47" s="150"/>
      <c r="L47" s="150"/>
      <c r="M47" s="144">
        <v>460</v>
      </c>
      <c r="N47" s="144"/>
      <c r="O47" s="83">
        <v>459.9</v>
      </c>
      <c r="P47" s="84" t="s">
        <v>297</v>
      </c>
    </row>
    <row r="48" spans="1:16" s="54" customFormat="1" ht="33" customHeight="1">
      <c r="A48" s="148" t="s">
        <v>298</v>
      </c>
      <c r="B48" s="149"/>
      <c r="C48" s="149"/>
      <c r="D48" s="56">
        <v>992</v>
      </c>
      <c r="E48" s="56" t="s">
        <v>150</v>
      </c>
      <c r="F48" s="150" t="s">
        <v>99</v>
      </c>
      <c r="G48" s="150"/>
      <c r="H48" s="150" t="s">
        <v>175</v>
      </c>
      <c r="I48" s="150"/>
      <c r="J48" s="150"/>
      <c r="K48" s="150"/>
      <c r="L48" s="150"/>
      <c r="M48" s="144">
        <f>M49</f>
        <v>14</v>
      </c>
      <c r="N48" s="144"/>
      <c r="O48" s="83">
        <f>O49</f>
        <v>14</v>
      </c>
      <c r="P48" s="84" t="s">
        <v>299</v>
      </c>
    </row>
    <row r="49" spans="1:16" s="54" customFormat="1" ht="24" customHeight="1">
      <c r="A49" s="148" t="s">
        <v>268</v>
      </c>
      <c r="B49" s="149"/>
      <c r="C49" s="149"/>
      <c r="D49" s="56">
        <v>992</v>
      </c>
      <c r="E49" s="56" t="s">
        <v>150</v>
      </c>
      <c r="F49" s="150" t="s">
        <v>99</v>
      </c>
      <c r="G49" s="150"/>
      <c r="H49" s="150" t="s">
        <v>265</v>
      </c>
      <c r="I49" s="150"/>
      <c r="J49" s="150"/>
      <c r="K49" s="150"/>
      <c r="L49" s="150"/>
      <c r="M49" s="144">
        <v>14</v>
      </c>
      <c r="N49" s="144"/>
      <c r="O49" s="83">
        <v>14</v>
      </c>
      <c r="P49" s="84" t="s">
        <v>299</v>
      </c>
    </row>
    <row r="50" spans="1:16" s="54" customFormat="1" ht="31.5" customHeight="1">
      <c r="A50" s="148" t="s">
        <v>300</v>
      </c>
      <c r="B50" s="149"/>
      <c r="C50" s="149"/>
      <c r="D50" s="56">
        <v>992</v>
      </c>
      <c r="E50" s="56" t="s">
        <v>150</v>
      </c>
      <c r="F50" s="150" t="s">
        <v>100</v>
      </c>
      <c r="G50" s="150"/>
      <c r="H50" s="150" t="s">
        <v>175</v>
      </c>
      <c r="I50" s="150"/>
      <c r="J50" s="150"/>
      <c r="K50" s="150"/>
      <c r="L50" s="150"/>
      <c r="M50" s="144">
        <f>M51</f>
        <v>366</v>
      </c>
      <c r="N50" s="144"/>
      <c r="O50" s="83">
        <v>366</v>
      </c>
      <c r="P50" s="84" t="s">
        <v>263</v>
      </c>
    </row>
    <row r="51" spans="1:16" s="54" customFormat="1" ht="24" customHeight="1">
      <c r="A51" s="148" t="s">
        <v>268</v>
      </c>
      <c r="B51" s="149"/>
      <c r="C51" s="149"/>
      <c r="D51" s="56">
        <v>992</v>
      </c>
      <c r="E51" s="56" t="s">
        <v>150</v>
      </c>
      <c r="F51" s="150" t="s">
        <v>100</v>
      </c>
      <c r="G51" s="150"/>
      <c r="H51" s="150" t="s">
        <v>265</v>
      </c>
      <c r="I51" s="150"/>
      <c r="J51" s="150"/>
      <c r="K51" s="150"/>
      <c r="L51" s="150"/>
      <c r="M51" s="144">
        <v>366</v>
      </c>
      <c r="N51" s="144"/>
      <c r="O51" s="83">
        <f>O50</f>
        <v>366</v>
      </c>
      <c r="P51" s="84" t="s">
        <v>263</v>
      </c>
    </row>
    <row r="52" spans="1:16" s="54" customFormat="1" ht="33.75" customHeight="1">
      <c r="A52" s="149" t="s">
        <v>101</v>
      </c>
      <c r="B52" s="149"/>
      <c r="C52" s="149"/>
      <c r="D52" s="56">
        <v>992</v>
      </c>
      <c r="E52" s="56" t="s">
        <v>102</v>
      </c>
      <c r="F52" s="150" t="s">
        <v>175</v>
      </c>
      <c r="G52" s="150"/>
      <c r="H52" s="150" t="s">
        <v>175</v>
      </c>
      <c r="I52" s="150"/>
      <c r="J52" s="150"/>
      <c r="K52" s="150"/>
      <c r="L52" s="150"/>
      <c r="M52" s="144">
        <f>M53+M55+M57</f>
        <v>6400.2</v>
      </c>
      <c r="N52" s="144"/>
      <c r="O52" s="83">
        <f>O53+O55+O57</f>
        <v>6360</v>
      </c>
      <c r="P52" s="84" t="s">
        <v>301</v>
      </c>
    </row>
    <row r="53" spans="1:16" s="54" customFormat="1" ht="33.75" customHeight="1">
      <c r="A53" s="149" t="s">
        <v>103</v>
      </c>
      <c r="B53" s="149"/>
      <c r="C53" s="149"/>
      <c r="D53" s="56">
        <v>992</v>
      </c>
      <c r="E53" s="56" t="s">
        <v>102</v>
      </c>
      <c r="F53" s="150" t="s">
        <v>104</v>
      </c>
      <c r="G53" s="150"/>
      <c r="H53" s="150" t="s">
        <v>175</v>
      </c>
      <c r="I53" s="150"/>
      <c r="J53" s="150"/>
      <c r="K53" s="150"/>
      <c r="L53" s="150"/>
      <c r="M53" s="144">
        <f>M54</f>
        <v>40</v>
      </c>
      <c r="N53" s="144"/>
      <c r="O53" s="83">
        <v>11.5</v>
      </c>
      <c r="P53" s="84" t="s">
        <v>302</v>
      </c>
    </row>
    <row r="54" spans="1:16" s="54" customFormat="1" ht="24" customHeight="1">
      <c r="A54" s="148" t="s">
        <v>268</v>
      </c>
      <c r="B54" s="149"/>
      <c r="C54" s="149"/>
      <c r="D54" s="56">
        <v>992</v>
      </c>
      <c r="E54" s="56" t="s">
        <v>102</v>
      </c>
      <c r="F54" s="150" t="s">
        <v>104</v>
      </c>
      <c r="G54" s="150"/>
      <c r="H54" s="150" t="s">
        <v>265</v>
      </c>
      <c r="I54" s="150"/>
      <c r="J54" s="150"/>
      <c r="K54" s="150"/>
      <c r="L54" s="150"/>
      <c r="M54" s="144">
        <v>40</v>
      </c>
      <c r="N54" s="144"/>
      <c r="O54" s="85">
        <f>O55</f>
        <v>0</v>
      </c>
      <c r="P54" s="84" t="s">
        <v>302</v>
      </c>
    </row>
    <row r="55" spans="1:16" s="54" customFormat="1" ht="24" customHeight="1">
      <c r="A55" s="149" t="s">
        <v>105</v>
      </c>
      <c r="B55" s="149"/>
      <c r="C55" s="149"/>
      <c r="D55" s="56">
        <v>992</v>
      </c>
      <c r="E55" s="56" t="s">
        <v>102</v>
      </c>
      <c r="F55" s="150" t="s">
        <v>106</v>
      </c>
      <c r="G55" s="150"/>
      <c r="H55" s="150" t="s">
        <v>175</v>
      </c>
      <c r="I55" s="150"/>
      <c r="J55" s="150"/>
      <c r="K55" s="150"/>
      <c r="L55" s="150"/>
      <c r="M55" s="144">
        <f>M56</f>
        <v>11.7</v>
      </c>
      <c r="N55" s="146"/>
      <c r="O55" s="86">
        <v>0</v>
      </c>
      <c r="P55" s="87" t="s">
        <v>176</v>
      </c>
    </row>
    <row r="56" spans="1:16" s="54" customFormat="1" ht="24" customHeight="1">
      <c r="A56" s="148" t="s">
        <v>285</v>
      </c>
      <c r="B56" s="149"/>
      <c r="C56" s="149"/>
      <c r="D56" s="56">
        <v>992</v>
      </c>
      <c r="E56" s="56" t="s">
        <v>102</v>
      </c>
      <c r="F56" s="150" t="s">
        <v>106</v>
      </c>
      <c r="G56" s="150"/>
      <c r="H56" s="150" t="s">
        <v>265</v>
      </c>
      <c r="I56" s="150"/>
      <c r="J56" s="150"/>
      <c r="K56" s="150"/>
      <c r="L56" s="150"/>
      <c r="M56" s="144">
        <v>11.7</v>
      </c>
      <c r="N56" s="144"/>
      <c r="O56" s="88">
        <f>O55</f>
        <v>0</v>
      </c>
      <c r="P56" s="84" t="s">
        <v>176</v>
      </c>
    </row>
    <row r="57" spans="1:16" s="54" customFormat="1" ht="13.5" customHeight="1">
      <c r="A57" s="149" t="s">
        <v>152</v>
      </c>
      <c r="B57" s="149"/>
      <c r="C57" s="149"/>
      <c r="D57" s="56">
        <v>992</v>
      </c>
      <c r="E57" s="56" t="s">
        <v>102</v>
      </c>
      <c r="F57" s="150" t="s">
        <v>151</v>
      </c>
      <c r="G57" s="150"/>
      <c r="H57" s="150" t="s">
        <v>175</v>
      </c>
      <c r="I57" s="150"/>
      <c r="J57" s="150"/>
      <c r="K57" s="150"/>
      <c r="L57" s="150"/>
      <c r="M57" s="144">
        <v>6348.5</v>
      </c>
      <c r="N57" s="144"/>
      <c r="O57" s="83">
        <v>6348.5</v>
      </c>
      <c r="P57" s="84" t="s">
        <v>263</v>
      </c>
    </row>
    <row r="58" spans="1:16" s="54" customFormat="1" ht="13.5" customHeight="1">
      <c r="A58" s="149" t="s">
        <v>36</v>
      </c>
      <c r="B58" s="149"/>
      <c r="C58" s="149"/>
      <c r="D58" s="56">
        <v>992</v>
      </c>
      <c r="E58" s="56" t="s">
        <v>102</v>
      </c>
      <c r="F58" s="150" t="s">
        <v>151</v>
      </c>
      <c r="G58" s="150"/>
      <c r="H58" s="150" t="s">
        <v>277</v>
      </c>
      <c r="I58" s="150"/>
      <c r="J58" s="150"/>
      <c r="K58" s="150"/>
      <c r="L58" s="150"/>
      <c r="M58" s="144">
        <f>M57</f>
        <v>6348.5</v>
      </c>
      <c r="N58" s="144"/>
      <c r="O58" s="83">
        <f>O57</f>
        <v>6348.5</v>
      </c>
      <c r="P58" s="84" t="s">
        <v>263</v>
      </c>
    </row>
    <row r="59" spans="1:16" s="54" customFormat="1" ht="24" customHeight="1">
      <c r="A59" s="149" t="s">
        <v>107</v>
      </c>
      <c r="B59" s="149"/>
      <c r="C59" s="149"/>
      <c r="D59" s="56">
        <v>992</v>
      </c>
      <c r="E59" s="56" t="s">
        <v>108</v>
      </c>
      <c r="F59" s="150" t="s">
        <v>175</v>
      </c>
      <c r="G59" s="150"/>
      <c r="H59" s="150" t="s">
        <v>175</v>
      </c>
      <c r="I59" s="150"/>
      <c r="J59" s="150"/>
      <c r="K59" s="150"/>
      <c r="L59" s="150"/>
      <c r="M59" s="144">
        <f>M60</f>
        <v>80</v>
      </c>
      <c r="N59" s="144"/>
      <c r="O59" s="83">
        <v>55</v>
      </c>
      <c r="P59" s="84" t="s">
        <v>303</v>
      </c>
    </row>
    <row r="60" spans="1:16" s="54" customFormat="1" ht="33.75" customHeight="1">
      <c r="A60" s="149" t="s">
        <v>109</v>
      </c>
      <c r="B60" s="149"/>
      <c r="C60" s="149"/>
      <c r="D60" s="56">
        <v>992</v>
      </c>
      <c r="E60" s="56" t="s">
        <v>108</v>
      </c>
      <c r="F60" s="150" t="s">
        <v>110</v>
      </c>
      <c r="G60" s="150"/>
      <c r="H60" s="150" t="s">
        <v>175</v>
      </c>
      <c r="I60" s="150"/>
      <c r="J60" s="150"/>
      <c r="K60" s="150"/>
      <c r="L60" s="150"/>
      <c r="M60" s="144">
        <f>M61</f>
        <v>80</v>
      </c>
      <c r="N60" s="144"/>
      <c r="O60" s="83">
        <f>O59</f>
        <v>55</v>
      </c>
      <c r="P60" s="84" t="s">
        <v>303</v>
      </c>
    </row>
    <row r="61" spans="1:16" s="54" customFormat="1" ht="24" customHeight="1">
      <c r="A61" s="148" t="s">
        <v>268</v>
      </c>
      <c r="B61" s="149"/>
      <c r="C61" s="149"/>
      <c r="D61" s="56">
        <v>992</v>
      </c>
      <c r="E61" s="56" t="s">
        <v>108</v>
      </c>
      <c r="F61" s="150" t="s">
        <v>110</v>
      </c>
      <c r="G61" s="150"/>
      <c r="H61" s="150" t="s">
        <v>265</v>
      </c>
      <c r="I61" s="150"/>
      <c r="J61" s="150"/>
      <c r="K61" s="150"/>
      <c r="L61" s="150"/>
      <c r="M61" s="144">
        <v>80</v>
      </c>
      <c r="N61" s="144"/>
      <c r="O61" s="83">
        <f>O60</f>
        <v>55</v>
      </c>
      <c r="P61" s="84" t="s">
        <v>303</v>
      </c>
    </row>
    <row r="62" spans="1:16" s="54" customFormat="1" ht="13.5" customHeight="1">
      <c r="A62" s="149" t="s">
        <v>111</v>
      </c>
      <c r="B62" s="149"/>
      <c r="C62" s="149"/>
      <c r="D62" s="56">
        <v>992</v>
      </c>
      <c r="E62" s="56" t="s">
        <v>112</v>
      </c>
      <c r="F62" s="150" t="s">
        <v>175</v>
      </c>
      <c r="G62" s="150"/>
      <c r="H62" s="150" t="s">
        <v>175</v>
      </c>
      <c r="I62" s="150"/>
      <c r="J62" s="150"/>
      <c r="K62" s="150"/>
      <c r="L62" s="150"/>
      <c r="M62" s="144">
        <f>M63</f>
        <v>1682</v>
      </c>
      <c r="N62" s="144"/>
      <c r="O62" s="83">
        <f>O63</f>
        <v>1682</v>
      </c>
      <c r="P62" s="84" t="s">
        <v>263</v>
      </c>
    </row>
    <row r="63" spans="1:16" s="54" customFormat="1" ht="24" customHeight="1">
      <c r="A63" s="149" t="s">
        <v>113</v>
      </c>
      <c r="B63" s="149"/>
      <c r="C63" s="149"/>
      <c r="D63" s="56">
        <v>992</v>
      </c>
      <c r="E63" s="56" t="s">
        <v>112</v>
      </c>
      <c r="F63" s="150" t="s">
        <v>114</v>
      </c>
      <c r="G63" s="150"/>
      <c r="H63" s="150" t="s">
        <v>175</v>
      </c>
      <c r="I63" s="150"/>
      <c r="J63" s="150"/>
      <c r="K63" s="150"/>
      <c r="L63" s="150"/>
      <c r="M63" s="144">
        <f>M64</f>
        <v>1682</v>
      </c>
      <c r="N63" s="144"/>
      <c r="O63" s="83">
        <f>O64</f>
        <v>1682</v>
      </c>
      <c r="P63" s="84" t="s">
        <v>263</v>
      </c>
    </row>
    <row r="64" spans="1:16" s="54" customFormat="1" ht="33.75" customHeight="1">
      <c r="A64" s="148" t="s">
        <v>304</v>
      </c>
      <c r="B64" s="149"/>
      <c r="C64" s="149"/>
      <c r="D64" s="56">
        <v>992</v>
      </c>
      <c r="E64" s="56" t="s">
        <v>112</v>
      </c>
      <c r="F64" s="150" t="s">
        <v>114</v>
      </c>
      <c r="G64" s="150"/>
      <c r="H64" s="150" t="s">
        <v>305</v>
      </c>
      <c r="I64" s="150"/>
      <c r="J64" s="150"/>
      <c r="K64" s="150"/>
      <c r="L64" s="150"/>
      <c r="M64" s="144">
        <v>1682</v>
      </c>
      <c r="N64" s="144"/>
      <c r="O64" s="83">
        <v>1682</v>
      </c>
      <c r="P64" s="84" t="s">
        <v>263</v>
      </c>
    </row>
    <row r="65" spans="1:16" s="54" customFormat="1" ht="13.5" customHeight="1">
      <c r="A65" s="149" t="s">
        <v>181</v>
      </c>
      <c r="B65" s="149"/>
      <c r="C65" s="149"/>
      <c r="D65" s="56">
        <v>992</v>
      </c>
      <c r="E65" s="56" t="s">
        <v>180</v>
      </c>
      <c r="F65" s="150" t="s">
        <v>175</v>
      </c>
      <c r="G65" s="150"/>
      <c r="H65" s="150" t="s">
        <v>175</v>
      </c>
      <c r="I65" s="150"/>
      <c r="J65" s="150"/>
      <c r="K65" s="150"/>
      <c r="L65" s="150"/>
      <c r="M65" s="144">
        <f>M66+M68+M70+M72</f>
        <v>40464</v>
      </c>
      <c r="N65" s="144"/>
      <c r="O65" s="83">
        <f>O66+O68+O70+O72</f>
        <v>30711.1</v>
      </c>
      <c r="P65" s="84" t="s">
        <v>306</v>
      </c>
    </row>
    <row r="66" spans="1:16" s="54" customFormat="1" ht="24" customHeight="1">
      <c r="A66" s="148" t="s">
        <v>307</v>
      </c>
      <c r="B66" s="149"/>
      <c r="C66" s="149"/>
      <c r="D66" s="56">
        <v>992</v>
      </c>
      <c r="E66" s="56" t="s">
        <v>180</v>
      </c>
      <c r="F66" s="150" t="s">
        <v>182</v>
      </c>
      <c r="G66" s="150"/>
      <c r="H66" s="150" t="s">
        <v>175</v>
      </c>
      <c r="I66" s="150"/>
      <c r="J66" s="150"/>
      <c r="K66" s="150"/>
      <c r="L66" s="150"/>
      <c r="M66" s="144">
        <f>M67</f>
        <v>24015</v>
      </c>
      <c r="N66" s="144"/>
      <c r="O66" s="83">
        <f>O67</f>
        <v>23189.3</v>
      </c>
      <c r="P66" s="84" t="s">
        <v>308</v>
      </c>
    </row>
    <row r="67" spans="1:16" s="54" customFormat="1" ht="24" customHeight="1">
      <c r="A67" s="148" t="s">
        <v>268</v>
      </c>
      <c r="B67" s="149"/>
      <c r="C67" s="149"/>
      <c r="D67" s="56">
        <v>992</v>
      </c>
      <c r="E67" s="56" t="s">
        <v>180</v>
      </c>
      <c r="F67" s="150" t="s">
        <v>182</v>
      </c>
      <c r="G67" s="150"/>
      <c r="H67" s="150" t="s">
        <v>265</v>
      </c>
      <c r="I67" s="150"/>
      <c r="J67" s="150"/>
      <c r="K67" s="150"/>
      <c r="L67" s="150"/>
      <c r="M67" s="144">
        <v>24015</v>
      </c>
      <c r="N67" s="144"/>
      <c r="O67" s="83">
        <v>23189.3</v>
      </c>
      <c r="P67" s="84" t="s">
        <v>308</v>
      </c>
    </row>
    <row r="68" spans="1:16" s="54" customFormat="1" ht="33.75" customHeight="1">
      <c r="A68" s="148" t="s">
        <v>309</v>
      </c>
      <c r="B68" s="149"/>
      <c r="C68" s="149"/>
      <c r="D68" s="56">
        <v>992</v>
      </c>
      <c r="E68" s="56" t="s">
        <v>180</v>
      </c>
      <c r="F68" s="150" t="s">
        <v>183</v>
      </c>
      <c r="G68" s="150"/>
      <c r="H68" s="150" t="s">
        <v>175</v>
      </c>
      <c r="I68" s="150"/>
      <c r="J68" s="150"/>
      <c r="K68" s="150"/>
      <c r="L68" s="150"/>
      <c r="M68" s="144">
        <f>M69</f>
        <v>13255</v>
      </c>
      <c r="N68" s="144"/>
      <c r="O68" s="83">
        <f>O69</f>
        <v>5010.5</v>
      </c>
      <c r="P68" s="84" t="s">
        <v>310</v>
      </c>
    </row>
    <row r="69" spans="1:16" s="54" customFormat="1" ht="24" customHeight="1">
      <c r="A69" s="148" t="s">
        <v>285</v>
      </c>
      <c r="B69" s="149"/>
      <c r="C69" s="149"/>
      <c r="D69" s="56">
        <v>992</v>
      </c>
      <c r="E69" s="56" t="s">
        <v>180</v>
      </c>
      <c r="F69" s="150" t="s">
        <v>183</v>
      </c>
      <c r="G69" s="150"/>
      <c r="H69" s="150" t="s">
        <v>265</v>
      </c>
      <c r="I69" s="150"/>
      <c r="J69" s="150"/>
      <c r="K69" s="150"/>
      <c r="L69" s="150"/>
      <c r="M69" s="144">
        <v>13255</v>
      </c>
      <c r="N69" s="144"/>
      <c r="O69" s="83">
        <v>5010.5</v>
      </c>
      <c r="P69" s="84" t="s">
        <v>310</v>
      </c>
    </row>
    <row r="70" spans="1:16" s="54" customFormat="1" ht="45" customHeight="1">
      <c r="A70" s="149" t="s">
        <v>185</v>
      </c>
      <c r="B70" s="149"/>
      <c r="C70" s="149"/>
      <c r="D70" s="56">
        <v>992</v>
      </c>
      <c r="E70" s="56" t="s">
        <v>180</v>
      </c>
      <c r="F70" s="150" t="s">
        <v>184</v>
      </c>
      <c r="G70" s="150"/>
      <c r="H70" s="150" t="s">
        <v>175</v>
      </c>
      <c r="I70" s="150"/>
      <c r="J70" s="150"/>
      <c r="K70" s="150"/>
      <c r="L70" s="150"/>
      <c r="M70" s="144">
        <f>M71</f>
        <v>1324</v>
      </c>
      <c r="N70" s="144"/>
      <c r="O70" s="83">
        <f>O71</f>
        <v>1323.7</v>
      </c>
      <c r="P70" s="84" t="s">
        <v>311</v>
      </c>
    </row>
    <row r="71" spans="1:16" s="54" customFormat="1" ht="24" customHeight="1">
      <c r="A71" s="148" t="s">
        <v>285</v>
      </c>
      <c r="B71" s="149"/>
      <c r="C71" s="149"/>
      <c r="D71" s="56">
        <v>992</v>
      </c>
      <c r="E71" s="56" t="s">
        <v>180</v>
      </c>
      <c r="F71" s="150" t="s">
        <v>184</v>
      </c>
      <c r="G71" s="150"/>
      <c r="H71" s="150" t="s">
        <v>265</v>
      </c>
      <c r="I71" s="150"/>
      <c r="J71" s="150"/>
      <c r="K71" s="150"/>
      <c r="L71" s="150"/>
      <c r="M71" s="144">
        <v>1324</v>
      </c>
      <c r="N71" s="144"/>
      <c r="O71" s="83">
        <v>1323.7</v>
      </c>
      <c r="P71" s="84" t="s">
        <v>311</v>
      </c>
    </row>
    <row r="72" spans="1:16" s="54" customFormat="1" ht="24" customHeight="1">
      <c r="A72" s="148" t="s">
        <v>312</v>
      </c>
      <c r="B72" s="149"/>
      <c r="C72" s="149"/>
      <c r="D72" s="56">
        <v>992</v>
      </c>
      <c r="E72" s="56" t="s">
        <v>180</v>
      </c>
      <c r="F72" s="150" t="s">
        <v>131</v>
      </c>
      <c r="G72" s="150"/>
      <c r="H72" s="150" t="s">
        <v>175</v>
      </c>
      <c r="I72" s="150"/>
      <c r="J72" s="150"/>
      <c r="K72" s="150"/>
      <c r="L72" s="150"/>
      <c r="M72" s="144">
        <f>M73</f>
        <v>1870</v>
      </c>
      <c r="N72" s="144"/>
      <c r="O72" s="83">
        <f>1187.6</f>
        <v>1187.6</v>
      </c>
      <c r="P72" s="84" t="s">
        <v>313</v>
      </c>
    </row>
    <row r="73" spans="1:16" s="54" customFormat="1" ht="24" customHeight="1">
      <c r="A73" s="148" t="s">
        <v>268</v>
      </c>
      <c r="B73" s="149"/>
      <c r="C73" s="149"/>
      <c r="D73" s="56">
        <v>992</v>
      </c>
      <c r="E73" s="56" t="s">
        <v>180</v>
      </c>
      <c r="F73" s="150" t="s">
        <v>131</v>
      </c>
      <c r="G73" s="150"/>
      <c r="H73" s="150" t="s">
        <v>265</v>
      </c>
      <c r="I73" s="150"/>
      <c r="J73" s="150"/>
      <c r="K73" s="150"/>
      <c r="L73" s="150"/>
      <c r="M73" s="144">
        <v>1870</v>
      </c>
      <c r="N73" s="144"/>
      <c r="O73" s="83">
        <v>1187.6</v>
      </c>
      <c r="P73" s="84" t="s">
        <v>313</v>
      </c>
    </row>
    <row r="74" spans="1:16" s="54" customFormat="1" ht="24" customHeight="1">
      <c r="A74" s="149" t="s">
        <v>115</v>
      </c>
      <c r="B74" s="149"/>
      <c r="C74" s="149"/>
      <c r="D74" s="56">
        <v>992</v>
      </c>
      <c r="E74" s="56" t="s">
        <v>116</v>
      </c>
      <c r="F74" s="150" t="s">
        <v>175</v>
      </c>
      <c r="G74" s="150"/>
      <c r="H74" s="150" t="s">
        <v>175</v>
      </c>
      <c r="I74" s="150"/>
      <c r="J74" s="150"/>
      <c r="K74" s="150"/>
      <c r="L74" s="150"/>
      <c r="M74" s="144">
        <f>M75+M77</f>
        <v>448</v>
      </c>
      <c r="N74" s="144"/>
      <c r="O74" s="83">
        <f>O75+O77</f>
        <v>419.5</v>
      </c>
      <c r="P74" s="84" t="s">
        <v>314</v>
      </c>
    </row>
    <row r="75" spans="1:16" s="54" customFormat="1" ht="24" customHeight="1">
      <c r="A75" s="149" t="s">
        <v>315</v>
      </c>
      <c r="B75" s="149"/>
      <c r="C75" s="149"/>
      <c r="D75" s="56">
        <v>992</v>
      </c>
      <c r="E75" s="56" t="s">
        <v>116</v>
      </c>
      <c r="F75" s="150" t="s">
        <v>117</v>
      </c>
      <c r="G75" s="150"/>
      <c r="H75" s="150" t="s">
        <v>175</v>
      </c>
      <c r="I75" s="150"/>
      <c r="J75" s="150"/>
      <c r="K75" s="150"/>
      <c r="L75" s="150"/>
      <c r="M75" s="144">
        <f>M76</f>
        <v>348</v>
      </c>
      <c r="N75" s="144"/>
      <c r="O75" s="83">
        <v>319.5</v>
      </c>
      <c r="P75" s="84" t="s">
        <v>316</v>
      </c>
    </row>
    <row r="76" spans="1:16" s="54" customFormat="1" ht="24" customHeight="1">
      <c r="A76" s="148" t="s">
        <v>268</v>
      </c>
      <c r="B76" s="149"/>
      <c r="C76" s="149"/>
      <c r="D76" s="56">
        <v>992</v>
      </c>
      <c r="E76" s="56" t="s">
        <v>116</v>
      </c>
      <c r="F76" s="150" t="s">
        <v>117</v>
      </c>
      <c r="G76" s="150"/>
      <c r="H76" s="150" t="s">
        <v>265</v>
      </c>
      <c r="I76" s="150"/>
      <c r="J76" s="150"/>
      <c r="K76" s="150"/>
      <c r="L76" s="150"/>
      <c r="M76" s="144">
        <v>348</v>
      </c>
      <c r="N76" s="144"/>
      <c r="O76" s="83">
        <f>O75</f>
        <v>319.5</v>
      </c>
      <c r="P76" s="84" t="s">
        <v>316</v>
      </c>
    </row>
    <row r="77" spans="1:16" s="54" customFormat="1" ht="35.25" customHeight="1">
      <c r="A77" s="148" t="s">
        <v>317</v>
      </c>
      <c r="B77" s="149"/>
      <c r="C77" s="149"/>
      <c r="D77" s="56">
        <v>992</v>
      </c>
      <c r="E77" s="56" t="s">
        <v>116</v>
      </c>
      <c r="F77" s="150" t="s">
        <v>153</v>
      </c>
      <c r="G77" s="150"/>
      <c r="H77" s="150" t="s">
        <v>175</v>
      </c>
      <c r="I77" s="150"/>
      <c r="J77" s="150"/>
      <c r="K77" s="150"/>
      <c r="L77" s="150"/>
      <c r="M77" s="144">
        <f>M78</f>
        <v>100</v>
      </c>
      <c r="N77" s="144"/>
      <c r="O77" s="83">
        <f>O78</f>
        <v>100</v>
      </c>
      <c r="P77" s="84" t="s">
        <v>297</v>
      </c>
    </row>
    <row r="78" spans="1:16" s="54" customFormat="1" ht="24" customHeight="1">
      <c r="A78" s="148" t="s">
        <v>285</v>
      </c>
      <c r="B78" s="149"/>
      <c r="C78" s="149"/>
      <c r="D78" s="56">
        <v>992</v>
      </c>
      <c r="E78" s="56" t="s">
        <v>116</v>
      </c>
      <c r="F78" s="150" t="s">
        <v>153</v>
      </c>
      <c r="G78" s="150"/>
      <c r="H78" s="150" t="s">
        <v>265</v>
      </c>
      <c r="I78" s="150"/>
      <c r="J78" s="150"/>
      <c r="K78" s="150"/>
      <c r="L78" s="150"/>
      <c r="M78" s="144">
        <v>100</v>
      </c>
      <c r="N78" s="144"/>
      <c r="O78" s="83">
        <v>100</v>
      </c>
      <c r="P78" s="84" t="s">
        <v>297</v>
      </c>
    </row>
    <row r="79" spans="1:16" s="54" customFormat="1" ht="13.5" customHeight="1">
      <c r="A79" s="149" t="s">
        <v>118</v>
      </c>
      <c r="B79" s="149"/>
      <c r="C79" s="149"/>
      <c r="D79" s="56">
        <v>992</v>
      </c>
      <c r="E79" s="56" t="s">
        <v>119</v>
      </c>
      <c r="F79" s="150" t="s">
        <v>175</v>
      </c>
      <c r="G79" s="150"/>
      <c r="H79" s="150" t="s">
        <v>175</v>
      </c>
      <c r="I79" s="150"/>
      <c r="J79" s="150"/>
      <c r="K79" s="150"/>
      <c r="L79" s="150"/>
      <c r="M79" s="144">
        <f>M80+M82+M85+M87+M89</f>
        <v>15496.899999999998</v>
      </c>
      <c r="N79" s="144"/>
      <c r="O79" s="85">
        <f>O80+O82+O85+O87+O89</f>
        <v>13837.3</v>
      </c>
      <c r="P79" s="84" t="s">
        <v>318</v>
      </c>
    </row>
    <row r="80" spans="1:16" s="54" customFormat="1" ht="30" customHeight="1">
      <c r="A80" s="166" t="s">
        <v>319</v>
      </c>
      <c r="B80" s="166"/>
      <c r="C80" s="166"/>
      <c r="D80" s="56">
        <v>992</v>
      </c>
      <c r="E80" s="56" t="s">
        <v>119</v>
      </c>
      <c r="F80" s="150" t="s">
        <v>320</v>
      </c>
      <c r="G80" s="150"/>
      <c r="H80" s="150" t="s">
        <v>175</v>
      </c>
      <c r="I80" s="150"/>
      <c r="J80" s="150"/>
      <c r="K80" s="150"/>
      <c r="L80" s="150"/>
      <c r="M80" s="144">
        <f>M81</f>
        <v>549.3</v>
      </c>
      <c r="N80" s="146"/>
      <c r="O80" s="86">
        <f>O81</f>
        <v>0</v>
      </c>
      <c r="P80" s="87" t="s">
        <v>176</v>
      </c>
    </row>
    <row r="81" spans="1:16" s="54" customFormat="1" ht="33.75" customHeight="1">
      <c r="A81" s="148" t="s">
        <v>321</v>
      </c>
      <c r="B81" s="149"/>
      <c r="C81" s="149"/>
      <c r="D81" s="56">
        <v>992</v>
      </c>
      <c r="E81" s="56" t="s">
        <v>119</v>
      </c>
      <c r="F81" s="150" t="s">
        <v>320</v>
      </c>
      <c r="G81" s="150"/>
      <c r="H81" s="150" t="s">
        <v>322</v>
      </c>
      <c r="I81" s="150"/>
      <c r="J81" s="150"/>
      <c r="K81" s="150"/>
      <c r="L81" s="150"/>
      <c r="M81" s="144">
        <v>549.3</v>
      </c>
      <c r="N81" s="144"/>
      <c r="O81" s="88">
        <v>0</v>
      </c>
      <c r="P81" s="84" t="s">
        <v>176</v>
      </c>
    </row>
    <row r="82" spans="1:16" s="54" customFormat="1" ht="43.5" customHeight="1">
      <c r="A82" s="148" t="s">
        <v>323</v>
      </c>
      <c r="B82" s="149"/>
      <c r="C82" s="149"/>
      <c r="D82" s="56">
        <v>992</v>
      </c>
      <c r="E82" s="56" t="s">
        <v>119</v>
      </c>
      <c r="F82" s="150" t="s">
        <v>120</v>
      </c>
      <c r="G82" s="150"/>
      <c r="H82" s="150" t="s">
        <v>175</v>
      </c>
      <c r="I82" s="150"/>
      <c r="J82" s="150"/>
      <c r="K82" s="150"/>
      <c r="L82" s="150"/>
      <c r="M82" s="144">
        <f>M83+M84</f>
        <v>6189</v>
      </c>
      <c r="N82" s="144"/>
      <c r="O82" s="83">
        <f>O83+O84</f>
        <v>5080.700000000001</v>
      </c>
      <c r="P82" s="84" t="s">
        <v>324</v>
      </c>
    </row>
    <row r="83" spans="1:16" s="54" customFormat="1" ht="24" customHeight="1">
      <c r="A83" s="148" t="s">
        <v>268</v>
      </c>
      <c r="B83" s="149"/>
      <c r="C83" s="149"/>
      <c r="D83" s="56">
        <v>992</v>
      </c>
      <c r="E83" s="56" t="s">
        <v>119</v>
      </c>
      <c r="F83" s="150" t="s">
        <v>120</v>
      </c>
      <c r="G83" s="150"/>
      <c r="H83" s="150" t="s">
        <v>265</v>
      </c>
      <c r="I83" s="150"/>
      <c r="J83" s="150"/>
      <c r="K83" s="150"/>
      <c r="L83" s="150"/>
      <c r="M83" s="144">
        <v>3676.2</v>
      </c>
      <c r="N83" s="144"/>
      <c r="O83" s="83">
        <v>3059.8</v>
      </c>
      <c r="P83" s="84" t="s">
        <v>325</v>
      </c>
    </row>
    <row r="84" spans="1:16" s="54" customFormat="1" ht="33.75" customHeight="1">
      <c r="A84" s="148" t="s">
        <v>326</v>
      </c>
      <c r="B84" s="149"/>
      <c r="C84" s="149"/>
      <c r="D84" s="56">
        <v>992</v>
      </c>
      <c r="E84" s="56" t="s">
        <v>119</v>
      </c>
      <c r="F84" s="150" t="s">
        <v>120</v>
      </c>
      <c r="G84" s="150"/>
      <c r="H84" s="150" t="s">
        <v>322</v>
      </c>
      <c r="I84" s="150"/>
      <c r="J84" s="150"/>
      <c r="K84" s="150"/>
      <c r="L84" s="150"/>
      <c r="M84" s="144">
        <v>2512.8</v>
      </c>
      <c r="N84" s="144"/>
      <c r="O84" s="83">
        <v>2020.9</v>
      </c>
      <c r="P84" s="84" t="s">
        <v>327</v>
      </c>
    </row>
    <row r="85" spans="1:16" s="54" customFormat="1" ht="13.5" customHeight="1">
      <c r="A85" s="148" t="s">
        <v>328</v>
      </c>
      <c r="B85" s="149"/>
      <c r="C85" s="149"/>
      <c r="D85" s="56">
        <v>992</v>
      </c>
      <c r="E85" s="56" t="s">
        <v>119</v>
      </c>
      <c r="F85" s="150" t="s">
        <v>143</v>
      </c>
      <c r="G85" s="150"/>
      <c r="H85" s="150" t="s">
        <v>175</v>
      </c>
      <c r="I85" s="150"/>
      <c r="J85" s="150"/>
      <c r="K85" s="150"/>
      <c r="L85" s="150"/>
      <c r="M85" s="144">
        <f>M86</f>
        <v>137.4</v>
      </c>
      <c r="N85" s="144"/>
      <c r="O85" s="83">
        <f>O86</f>
        <v>137.4</v>
      </c>
      <c r="P85" s="84" t="s">
        <v>263</v>
      </c>
    </row>
    <row r="86" spans="1:16" s="54" customFormat="1" ht="33.75" customHeight="1">
      <c r="A86" s="148" t="s">
        <v>326</v>
      </c>
      <c r="B86" s="149"/>
      <c r="C86" s="149"/>
      <c r="D86" s="56">
        <v>992</v>
      </c>
      <c r="E86" s="56" t="s">
        <v>119</v>
      </c>
      <c r="F86" s="150" t="s">
        <v>143</v>
      </c>
      <c r="G86" s="150"/>
      <c r="H86" s="150" t="s">
        <v>322</v>
      </c>
      <c r="I86" s="150"/>
      <c r="J86" s="150"/>
      <c r="K86" s="150"/>
      <c r="L86" s="150"/>
      <c r="M86" s="144">
        <v>137.4</v>
      </c>
      <c r="N86" s="144"/>
      <c r="O86" s="83">
        <v>137.4</v>
      </c>
      <c r="P86" s="84" t="s">
        <v>263</v>
      </c>
    </row>
    <row r="87" spans="1:16" s="54" customFormat="1" ht="33.75" customHeight="1">
      <c r="A87" s="148" t="s">
        <v>329</v>
      </c>
      <c r="B87" s="149"/>
      <c r="C87" s="149"/>
      <c r="D87" s="56">
        <v>992</v>
      </c>
      <c r="E87" s="56" t="s">
        <v>119</v>
      </c>
      <c r="F87" s="150" t="s">
        <v>330</v>
      </c>
      <c r="G87" s="150"/>
      <c r="H87" s="150" t="s">
        <v>175</v>
      </c>
      <c r="I87" s="150"/>
      <c r="J87" s="150"/>
      <c r="K87" s="150"/>
      <c r="L87" s="150"/>
      <c r="M87" s="144">
        <f>M88</f>
        <v>7913.9</v>
      </c>
      <c r="N87" s="144"/>
      <c r="O87" s="83">
        <f>O88</f>
        <v>7911.9</v>
      </c>
      <c r="P87" s="84" t="s">
        <v>297</v>
      </c>
    </row>
    <row r="88" spans="1:16" s="54" customFormat="1" ht="33.75" customHeight="1">
      <c r="A88" s="148" t="s">
        <v>304</v>
      </c>
      <c r="B88" s="149"/>
      <c r="C88" s="149"/>
      <c r="D88" s="56">
        <v>992</v>
      </c>
      <c r="E88" s="56" t="s">
        <v>119</v>
      </c>
      <c r="F88" s="150" t="s">
        <v>330</v>
      </c>
      <c r="G88" s="150"/>
      <c r="H88" s="150" t="s">
        <v>305</v>
      </c>
      <c r="I88" s="150"/>
      <c r="J88" s="150"/>
      <c r="K88" s="150"/>
      <c r="L88" s="150"/>
      <c r="M88" s="144">
        <v>7913.9</v>
      </c>
      <c r="N88" s="144"/>
      <c r="O88" s="83">
        <v>7911.9</v>
      </c>
      <c r="P88" s="84" t="s">
        <v>297</v>
      </c>
    </row>
    <row r="89" spans="1:16" s="54" customFormat="1" ht="13.5" customHeight="1">
      <c r="A89" s="149" t="s">
        <v>121</v>
      </c>
      <c r="B89" s="149"/>
      <c r="C89" s="149"/>
      <c r="D89" s="56">
        <v>992</v>
      </c>
      <c r="E89" s="56" t="s">
        <v>119</v>
      </c>
      <c r="F89" s="150" t="s">
        <v>122</v>
      </c>
      <c r="G89" s="150"/>
      <c r="H89" s="150" t="s">
        <v>175</v>
      </c>
      <c r="I89" s="150"/>
      <c r="J89" s="150"/>
      <c r="K89" s="150"/>
      <c r="L89" s="150"/>
      <c r="M89" s="144">
        <v>707.3</v>
      </c>
      <c r="N89" s="144"/>
      <c r="O89" s="83">
        <v>707.3</v>
      </c>
      <c r="P89" s="84" t="s">
        <v>263</v>
      </c>
    </row>
    <row r="90" spans="1:16" s="54" customFormat="1" ht="24" customHeight="1">
      <c r="A90" s="148" t="s">
        <v>268</v>
      </c>
      <c r="B90" s="149"/>
      <c r="C90" s="149"/>
      <c r="D90" s="56">
        <v>992</v>
      </c>
      <c r="E90" s="56" t="s">
        <v>119</v>
      </c>
      <c r="F90" s="150" t="s">
        <v>122</v>
      </c>
      <c r="G90" s="150"/>
      <c r="H90" s="150" t="s">
        <v>265</v>
      </c>
      <c r="I90" s="150"/>
      <c r="J90" s="150"/>
      <c r="K90" s="150"/>
      <c r="L90" s="150"/>
      <c r="M90" s="144">
        <v>707.3</v>
      </c>
      <c r="N90" s="144"/>
      <c r="O90" s="83">
        <v>707.3</v>
      </c>
      <c r="P90" s="84" t="s">
        <v>263</v>
      </c>
    </row>
    <row r="91" spans="1:16" s="54" customFormat="1" ht="13.5" customHeight="1">
      <c r="A91" s="149" t="s">
        <v>123</v>
      </c>
      <c r="B91" s="149"/>
      <c r="C91" s="149"/>
      <c r="D91" s="56">
        <v>992</v>
      </c>
      <c r="E91" s="56" t="s">
        <v>124</v>
      </c>
      <c r="F91" s="150" t="s">
        <v>175</v>
      </c>
      <c r="G91" s="150"/>
      <c r="H91" s="150" t="s">
        <v>175</v>
      </c>
      <c r="I91" s="150"/>
      <c r="J91" s="150"/>
      <c r="K91" s="150"/>
      <c r="L91" s="150"/>
      <c r="M91" s="144">
        <f>M92+M94+M96+M98+M102+M105+M107</f>
        <v>37242.299999999996</v>
      </c>
      <c r="N91" s="144"/>
      <c r="O91" s="83">
        <f>O92+O94+O96+O98+O102+O105+O107</f>
        <v>36659.9</v>
      </c>
      <c r="P91" s="84">
        <v>98.44</v>
      </c>
    </row>
    <row r="92" spans="1:16" s="54" customFormat="1" ht="33.75" customHeight="1">
      <c r="A92" s="149" t="s">
        <v>187</v>
      </c>
      <c r="B92" s="149"/>
      <c r="C92" s="149"/>
      <c r="D92" s="56">
        <v>992</v>
      </c>
      <c r="E92" s="56" t="s">
        <v>124</v>
      </c>
      <c r="F92" s="150" t="s">
        <v>186</v>
      </c>
      <c r="G92" s="150"/>
      <c r="H92" s="150" t="s">
        <v>175</v>
      </c>
      <c r="I92" s="150"/>
      <c r="J92" s="150"/>
      <c r="K92" s="150"/>
      <c r="L92" s="150"/>
      <c r="M92" s="144">
        <f>M93</f>
        <v>500</v>
      </c>
      <c r="N92" s="144"/>
      <c r="O92" s="83">
        <f>O93</f>
        <v>482.7</v>
      </c>
      <c r="P92" s="84" t="s">
        <v>331</v>
      </c>
    </row>
    <row r="93" spans="1:16" s="54" customFormat="1" ht="33.75" customHeight="1">
      <c r="A93" s="148" t="s">
        <v>326</v>
      </c>
      <c r="B93" s="149"/>
      <c r="C93" s="149"/>
      <c r="D93" s="56">
        <v>992</v>
      </c>
      <c r="E93" s="56" t="s">
        <v>124</v>
      </c>
      <c r="F93" s="150" t="s">
        <v>186</v>
      </c>
      <c r="G93" s="150"/>
      <c r="H93" s="150" t="s">
        <v>322</v>
      </c>
      <c r="I93" s="150"/>
      <c r="J93" s="150"/>
      <c r="K93" s="150"/>
      <c r="L93" s="150"/>
      <c r="M93" s="144">
        <v>500</v>
      </c>
      <c r="N93" s="144"/>
      <c r="O93" s="83">
        <v>482.7</v>
      </c>
      <c r="P93" s="84" t="s">
        <v>331</v>
      </c>
    </row>
    <row r="94" spans="1:16" s="54" customFormat="1" ht="13.5" customHeight="1">
      <c r="A94" s="149" t="s">
        <v>125</v>
      </c>
      <c r="B94" s="149"/>
      <c r="C94" s="149"/>
      <c r="D94" s="56">
        <v>992</v>
      </c>
      <c r="E94" s="56" t="s">
        <v>124</v>
      </c>
      <c r="F94" s="150" t="s">
        <v>126</v>
      </c>
      <c r="G94" s="150"/>
      <c r="H94" s="150" t="s">
        <v>175</v>
      </c>
      <c r="I94" s="150"/>
      <c r="J94" s="150"/>
      <c r="K94" s="150"/>
      <c r="L94" s="150"/>
      <c r="M94" s="144">
        <f>M95</f>
        <v>7019.3</v>
      </c>
      <c r="N94" s="144"/>
      <c r="O94" s="83">
        <f>O95</f>
        <v>7018.7</v>
      </c>
      <c r="P94" s="84" t="s">
        <v>299</v>
      </c>
    </row>
    <row r="95" spans="1:16" s="54" customFormat="1" ht="24" customHeight="1">
      <c r="A95" s="148" t="s">
        <v>268</v>
      </c>
      <c r="B95" s="149"/>
      <c r="C95" s="149"/>
      <c r="D95" s="56">
        <v>992</v>
      </c>
      <c r="E95" s="56" t="s">
        <v>124</v>
      </c>
      <c r="F95" s="150" t="s">
        <v>126</v>
      </c>
      <c r="G95" s="150"/>
      <c r="H95" s="150" t="s">
        <v>265</v>
      </c>
      <c r="I95" s="150"/>
      <c r="J95" s="150"/>
      <c r="K95" s="150"/>
      <c r="L95" s="150"/>
      <c r="M95" s="144">
        <v>7019.3</v>
      </c>
      <c r="N95" s="144"/>
      <c r="O95" s="83">
        <v>7018.7</v>
      </c>
      <c r="P95" s="84" t="s">
        <v>299</v>
      </c>
    </row>
    <row r="96" spans="1:16" s="54" customFormat="1" ht="13.5" customHeight="1">
      <c r="A96" s="149" t="s">
        <v>127</v>
      </c>
      <c r="B96" s="149"/>
      <c r="C96" s="149"/>
      <c r="D96" s="56">
        <v>992</v>
      </c>
      <c r="E96" s="56" t="s">
        <v>124</v>
      </c>
      <c r="F96" s="150" t="s">
        <v>128</v>
      </c>
      <c r="G96" s="150"/>
      <c r="H96" s="150" t="s">
        <v>175</v>
      </c>
      <c r="I96" s="150"/>
      <c r="J96" s="150"/>
      <c r="K96" s="150"/>
      <c r="L96" s="150"/>
      <c r="M96" s="144">
        <f>M97</f>
        <v>1552.4</v>
      </c>
      <c r="N96" s="144"/>
      <c r="O96" s="83">
        <f>O97</f>
        <v>1552.4</v>
      </c>
      <c r="P96" s="84" t="s">
        <v>263</v>
      </c>
    </row>
    <row r="97" spans="1:16" s="54" customFormat="1" ht="24" customHeight="1">
      <c r="A97" s="148" t="s">
        <v>332</v>
      </c>
      <c r="B97" s="149"/>
      <c r="C97" s="149"/>
      <c r="D97" s="56">
        <v>992</v>
      </c>
      <c r="E97" s="56" t="s">
        <v>124</v>
      </c>
      <c r="F97" s="150" t="s">
        <v>128</v>
      </c>
      <c r="G97" s="150"/>
      <c r="H97" s="150" t="s">
        <v>265</v>
      </c>
      <c r="I97" s="150"/>
      <c r="J97" s="150"/>
      <c r="K97" s="150"/>
      <c r="L97" s="150"/>
      <c r="M97" s="144">
        <v>1552.4</v>
      </c>
      <c r="N97" s="144"/>
      <c r="O97" s="83">
        <v>1552.4</v>
      </c>
      <c r="P97" s="84" t="s">
        <v>263</v>
      </c>
    </row>
    <row r="98" spans="1:16" s="54" customFormat="1" ht="24" customHeight="1">
      <c r="A98" s="148" t="s">
        <v>333</v>
      </c>
      <c r="B98" s="149"/>
      <c r="C98" s="149"/>
      <c r="D98" s="56">
        <v>992</v>
      </c>
      <c r="E98" s="56" t="s">
        <v>124</v>
      </c>
      <c r="F98" s="150" t="s">
        <v>129</v>
      </c>
      <c r="G98" s="150"/>
      <c r="H98" s="150" t="s">
        <v>175</v>
      </c>
      <c r="I98" s="150"/>
      <c r="J98" s="150"/>
      <c r="K98" s="150"/>
      <c r="L98" s="150"/>
      <c r="M98" s="144">
        <f>M99+M100+M101</f>
        <v>25472</v>
      </c>
      <c r="N98" s="144"/>
      <c r="O98" s="83">
        <f>O99+O100+O101</f>
        <v>25433.3</v>
      </c>
      <c r="P98" s="84" t="s">
        <v>334</v>
      </c>
    </row>
    <row r="99" spans="1:16" s="54" customFormat="1" ht="24" customHeight="1">
      <c r="A99" s="148" t="s">
        <v>268</v>
      </c>
      <c r="B99" s="149"/>
      <c r="C99" s="149"/>
      <c r="D99" s="56">
        <v>992</v>
      </c>
      <c r="E99" s="56" t="s">
        <v>124</v>
      </c>
      <c r="F99" s="150" t="s">
        <v>129</v>
      </c>
      <c r="G99" s="150"/>
      <c r="H99" s="150" t="s">
        <v>265</v>
      </c>
      <c r="I99" s="150"/>
      <c r="J99" s="150"/>
      <c r="K99" s="150"/>
      <c r="L99" s="150"/>
      <c r="M99" s="144">
        <v>14805.7</v>
      </c>
      <c r="N99" s="144"/>
      <c r="O99" s="83">
        <v>14767.9</v>
      </c>
      <c r="P99" s="84" t="s">
        <v>335</v>
      </c>
    </row>
    <row r="100" spans="1:16" s="54" customFormat="1" ht="33.75" customHeight="1">
      <c r="A100" s="148" t="s">
        <v>326</v>
      </c>
      <c r="B100" s="149"/>
      <c r="C100" s="149"/>
      <c r="D100" s="56">
        <v>992</v>
      </c>
      <c r="E100" s="56" t="s">
        <v>124</v>
      </c>
      <c r="F100" s="150" t="s">
        <v>129</v>
      </c>
      <c r="G100" s="150"/>
      <c r="H100" s="150" t="s">
        <v>322</v>
      </c>
      <c r="I100" s="150"/>
      <c r="J100" s="150"/>
      <c r="K100" s="150"/>
      <c r="L100" s="150"/>
      <c r="M100" s="144">
        <v>10636.3</v>
      </c>
      <c r="N100" s="144"/>
      <c r="O100" s="83">
        <v>10636.2</v>
      </c>
      <c r="P100" s="84" t="s">
        <v>263</v>
      </c>
    </row>
    <row r="101" spans="1:16" s="54" customFormat="1" ht="13.5" customHeight="1">
      <c r="A101" s="149" t="s">
        <v>270</v>
      </c>
      <c r="B101" s="149"/>
      <c r="C101" s="149"/>
      <c r="D101" s="56">
        <v>992</v>
      </c>
      <c r="E101" s="56" t="s">
        <v>124</v>
      </c>
      <c r="F101" s="150" t="s">
        <v>129</v>
      </c>
      <c r="G101" s="150"/>
      <c r="H101" s="150" t="s">
        <v>271</v>
      </c>
      <c r="I101" s="150"/>
      <c r="J101" s="150"/>
      <c r="K101" s="150"/>
      <c r="L101" s="150"/>
      <c r="M101" s="144">
        <v>30</v>
      </c>
      <c r="N101" s="144"/>
      <c r="O101" s="83">
        <v>29.2</v>
      </c>
      <c r="P101" s="84" t="s">
        <v>336</v>
      </c>
    </row>
    <row r="102" spans="1:16" s="54" customFormat="1" ht="24" customHeight="1">
      <c r="A102" s="148" t="s">
        <v>337</v>
      </c>
      <c r="B102" s="149"/>
      <c r="C102" s="149"/>
      <c r="D102" s="56">
        <v>992</v>
      </c>
      <c r="E102" s="56" t="s">
        <v>124</v>
      </c>
      <c r="F102" s="150" t="s">
        <v>130</v>
      </c>
      <c r="G102" s="150"/>
      <c r="H102" s="150" t="s">
        <v>175</v>
      </c>
      <c r="I102" s="150"/>
      <c r="J102" s="150"/>
      <c r="K102" s="150"/>
      <c r="L102" s="150"/>
      <c r="M102" s="144">
        <f>M103+M104</f>
        <v>2112</v>
      </c>
      <c r="N102" s="144"/>
      <c r="O102" s="83">
        <f>O103+O104</f>
        <v>1586.8</v>
      </c>
      <c r="P102" s="84" t="s">
        <v>338</v>
      </c>
    </row>
    <row r="103" spans="1:16" s="54" customFormat="1" ht="24" customHeight="1">
      <c r="A103" s="148" t="s">
        <v>268</v>
      </c>
      <c r="B103" s="149"/>
      <c r="C103" s="149"/>
      <c r="D103" s="56">
        <v>992</v>
      </c>
      <c r="E103" s="56" t="s">
        <v>124</v>
      </c>
      <c r="F103" s="150" t="s">
        <v>130</v>
      </c>
      <c r="G103" s="150"/>
      <c r="H103" s="150" t="s">
        <v>265</v>
      </c>
      <c r="I103" s="150"/>
      <c r="J103" s="150"/>
      <c r="K103" s="150"/>
      <c r="L103" s="150"/>
      <c r="M103" s="144">
        <v>650</v>
      </c>
      <c r="N103" s="144"/>
      <c r="O103" s="83">
        <v>209.5</v>
      </c>
      <c r="P103" s="84" t="s">
        <v>339</v>
      </c>
    </row>
    <row r="104" spans="1:16" s="54" customFormat="1" ht="33.75" customHeight="1">
      <c r="A104" s="148" t="s">
        <v>326</v>
      </c>
      <c r="B104" s="149"/>
      <c r="C104" s="149"/>
      <c r="D104" s="56">
        <v>992</v>
      </c>
      <c r="E104" s="56" t="s">
        <v>124</v>
      </c>
      <c r="F104" s="150" t="s">
        <v>130</v>
      </c>
      <c r="G104" s="150"/>
      <c r="H104" s="150" t="s">
        <v>322</v>
      </c>
      <c r="I104" s="150"/>
      <c r="J104" s="150"/>
      <c r="K104" s="150"/>
      <c r="L104" s="150"/>
      <c r="M104" s="144">
        <v>1462</v>
      </c>
      <c r="N104" s="144"/>
      <c r="O104" s="83">
        <v>1377.3</v>
      </c>
      <c r="P104" s="84" t="s">
        <v>340</v>
      </c>
    </row>
    <row r="105" spans="1:16" s="54" customFormat="1" ht="66.75" customHeight="1">
      <c r="A105" s="148" t="s">
        <v>341</v>
      </c>
      <c r="B105" s="149"/>
      <c r="C105" s="149"/>
      <c r="D105" s="56">
        <v>992</v>
      </c>
      <c r="E105" s="56" t="s">
        <v>124</v>
      </c>
      <c r="F105" s="150" t="s">
        <v>132</v>
      </c>
      <c r="G105" s="150"/>
      <c r="H105" s="150" t="s">
        <v>175</v>
      </c>
      <c r="I105" s="150"/>
      <c r="J105" s="150"/>
      <c r="K105" s="150"/>
      <c r="L105" s="150"/>
      <c r="M105" s="144">
        <f>M106</f>
        <v>86.6</v>
      </c>
      <c r="N105" s="144"/>
      <c r="O105" s="83">
        <f>O106</f>
        <v>86</v>
      </c>
      <c r="P105" s="84" t="s">
        <v>301</v>
      </c>
    </row>
    <row r="106" spans="1:16" s="54" customFormat="1" ht="24" customHeight="1">
      <c r="A106" s="148" t="s">
        <v>268</v>
      </c>
      <c r="B106" s="149"/>
      <c r="C106" s="149"/>
      <c r="D106" s="56">
        <v>992</v>
      </c>
      <c r="E106" s="56" t="s">
        <v>124</v>
      </c>
      <c r="F106" s="150" t="s">
        <v>132</v>
      </c>
      <c r="G106" s="150"/>
      <c r="H106" s="150" t="s">
        <v>265</v>
      </c>
      <c r="I106" s="150"/>
      <c r="J106" s="150"/>
      <c r="K106" s="150"/>
      <c r="L106" s="150"/>
      <c r="M106" s="144">
        <v>86.6</v>
      </c>
      <c r="N106" s="144"/>
      <c r="O106" s="83">
        <v>86</v>
      </c>
      <c r="P106" s="84" t="s">
        <v>301</v>
      </c>
    </row>
    <row r="107" spans="1:16" s="54" customFormat="1" ht="33.75" customHeight="1">
      <c r="A107" s="149" t="s">
        <v>189</v>
      </c>
      <c r="B107" s="149"/>
      <c r="C107" s="149"/>
      <c r="D107" s="56">
        <v>992</v>
      </c>
      <c r="E107" s="56" t="s">
        <v>124</v>
      </c>
      <c r="F107" s="150" t="s">
        <v>188</v>
      </c>
      <c r="G107" s="150"/>
      <c r="H107" s="150" t="s">
        <v>175</v>
      </c>
      <c r="I107" s="150"/>
      <c r="J107" s="150"/>
      <c r="K107" s="150"/>
      <c r="L107" s="150"/>
      <c r="M107" s="144">
        <f>M108</f>
        <v>500</v>
      </c>
      <c r="N107" s="144"/>
      <c r="O107" s="83">
        <f>O108</f>
        <v>500</v>
      </c>
      <c r="P107" s="84" t="s">
        <v>263</v>
      </c>
    </row>
    <row r="108" spans="1:16" s="54" customFormat="1" ht="33.75" customHeight="1">
      <c r="A108" s="148" t="s">
        <v>342</v>
      </c>
      <c r="B108" s="149"/>
      <c r="C108" s="149"/>
      <c r="D108" s="56">
        <v>992</v>
      </c>
      <c r="E108" s="56" t="s">
        <v>124</v>
      </c>
      <c r="F108" s="150" t="s">
        <v>188</v>
      </c>
      <c r="G108" s="150"/>
      <c r="H108" s="150" t="s">
        <v>322</v>
      </c>
      <c r="I108" s="150"/>
      <c r="J108" s="150"/>
      <c r="K108" s="150"/>
      <c r="L108" s="150"/>
      <c r="M108" s="144">
        <v>500</v>
      </c>
      <c r="N108" s="144"/>
      <c r="O108" s="83">
        <v>500</v>
      </c>
      <c r="P108" s="84" t="s">
        <v>263</v>
      </c>
    </row>
    <row r="109" spans="1:16" s="54" customFormat="1" ht="13.5" customHeight="1">
      <c r="A109" s="149" t="s">
        <v>133</v>
      </c>
      <c r="B109" s="149"/>
      <c r="C109" s="149"/>
      <c r="D109" s="56">
        <v>992</v>
      </c>
      <c r="E109" s="56" t="s">
        <v>134</v>
      </c>
      <c r="F109" s="150" t="s">
        <v>175</v>
      </c>
      <c r="G109" s="150"/>
      <c r="H109" s="150" t="s">
        <v>175</v>
      </c>
      <c r="I109" s="150"/>
      <c r="J109" s="150"/>
      <c r="K109" s="150"/>
      <c r="L109" s="150"/>
      <c r="M109" s="144">
        <f>M110+M112</f>
        <v>380.59999999999997</v>
      </c>
      <c r="N109" s="144"/>
      <c r="O109" s="83">
        <f>O110+O112</f>
        <v>379.9</v>
      </c>
      <c r="P109" s="84" t="s">
        <v>343</v>
      </c>
    </row>
    <row r="110" spans="1:16" s="54" customFormat="1" ht="63.75" customHeight="1">
      <c r="A110" s="148" t="s">
        <v>341</v>
      </c>
      <c r="B110" s="149"/>
      <c r="C110" s="149"/>
      <c r="D110" s="56">
        <v>992</v>
      </c>
      <c r="E110" s="56" t="s">
        <v>134</v>
      </c>
      <c r="F110" s="150" t="s">
        <v>132</v>
      </c>
      <c r="G110" s="150"/>
      <c r="H110" s="150" t="s">
        <v>175</v>
      </c>
      <c r="I110" s="150"/>
      <c r="J110" s="150"/>
      <c r="K110" s="150"/>
      <c r="L110" s="150"/>
      <c r="M110" s="144">
        <f>M111</f>
        <v>109.7</v>
      </c>
      <c r="N110" s="144"/>
      <c r="O110" s="83">
        <f>O111</f>
        <v>109.7</v>
      </c>
      <c r="P110" s="84" t="s">
        <v>299</v>
      </c>
    </row>
    <row r="111" spans="1:16" s="54" customFormat="1" ht="24" customHeight="1">
      <c r="A111" s="148" t="s">
        <v>344</v>
      </c>
      <c r="B111" s="149"/>
      <c r="C111" s="149"/>
      <c r="D111" s="56">
        <v>992</v>
      </c>
      <c r="E111" s="56" t="s">
        <v>134</v>
      </c>
      <c r="F111" s="150" t="s">
        <v>132</v>
      </c>
      <c r="G111" s="150"/>
      <c r="H111" s="150" t="s">
        <v>265</v>
      </c>
      <c r="I111" s="150"/>
      <c r="J111" s="150"/>
      <c r="K111" s="150"/>
      <c r="L111" s="150"/>
      <c r="M111" s="144">
        <v>109.7</v>
      </c>
      <c r="N111" s="144"/>
      <c r="O111" s="83">
        <v>109.7</v>
      </c>
      <c r="P111" s="84" t="s">
        <v>299</v>
      </c>
    </row>
    <row r="112" spans="1:16" s="54" customFormat="1" ht="13.5" customHeight="1">
      <c r="A112" s="148" t="s">
        <v>345</v>
      </c>
      <c r="B112" s="149"/>
      <c r="C112" s="149"/>
      <c r="D112" s="56">
        <v>992</v>
      </c>
      <c r="E112" s="56" t="s">
        <v>134</v>
      </c>
      <c r="F112" s="150" t="s">
        <v>346</v>
      </c>
      <c r="G112" s="150"/>
      <c r="H112" s="150" t="s">
        <v>175</v>
      </c>
      <c r="I112" s="150"/>
      <c r="J112" s="150"/>
      <c r="K112" s="150"/>
      <c r="L112" s="150"/>
      <c r="M112" s="144">
        <f>M113</f>
        <v>270.9</v>
      </c>
      <c r="N112" s="144"/>
      <c r="O112" s="83">
        <f>O113</f>
        <v>270.2</v>
      </c>
      <c r="P112" s="84" t="s">
        <v>347</v>
      </c>
    </row>
    <row r="113" spans="1:16" s="54" customFormat="1" ht="24" customHeight="1">
      <c r="A113" s="148" t="s">
        <v>268</v>
      </c>
      <c r="B113" s="149"/>
      <c r="C113" s="149"/>
      <c r="D113" s="56">
        <v>992</v>
      </c>
      <c r="E113" s="56" t="s">
        <v>134</v>
      </c>
      <c r="F113" s="150" t="s">
        <v>346</v>
      </c>
      <c r="G113" s="150"/>
      <c r="H113" s="150" t="s">
        <v>265</v>
      </c>
      <c r="I113" s="150"/>
      <c r="J113" s="150"/>
      <c r="K113" s="150"/>
      <c r="L113" s="150"/>
      <c r="M113" s="144">
        <v>270.9</v>
      </c>
      <c r="N113" s="144"/>
      <c r="O113" s="83">
        <v>270.2</v>
      </c>
      <c r="P113" s="84" t="s">
        <v>347</v>
      </c>
    </row>
    <row r="114" spans="1:16" s="54" customFormat="1" ht="13.5" customHeight="1">
      <c r="A114" s="149" t="s">
        <v>135</v>
      </c>
      <c r="B114" s="149"/>
      <c r="C114" s="149"/>
      <c r="D114" s="56">
        <v>992</v>
      </c>
      <c r="E114" s="56" t="s">
        <v>136</v>
      </c>
      <c r="F114" s="150" t="s">
        <v>175</v>
      </c>
      <c r="G114" s="150"/>
      <c r="H114" s="150" t="s">
        <v>175</v>
      </c>
      <c r="I114" s="150"/>
      <c r="J114" s="150"/>
      <c r="K114" s="150"/>
      <c r="L114" s="150"/>
      <c r="M114" s="144">
        <f>M115+M117+M119+M121+M123+M125+M127+M129+M131+M133+M135</f>
        <v>31612.399999999998</v>
      </c>
      <c r="N114" s="144"/>
      <c r="O114" s="83">
        <f>O115+O117+O119+O121+O123+O125+O127+O129+O131+O133+O135</f>
        <v>30556.9</v>
      </c>
      <c r="P114" s="84" t="s">
        <v>348</v>
      </c>
    </row>
    <row r="115" spans="1:16" s="54" customFormat="1" ht="33.75" customHeight="1">
      <c r="A115" s="149" t="s">
        <v>155</v>
      </c>
      <c r="B115" s="149"/>
      <c r="C115" s="149"/>
      <c r="D115" s="56">
        <v>992</v>
      </c>
      <c r="E115" s="56" t="s">
        <v>136</v>
      </c>
      <c r="F115" s="150" t="s">
        <v>154</v>
      </c>
      <c r="G115" s="150"/>
      <c r="H115" s="150" t="s">
        <v>175</v>
      </c>
      <c r="I115" s="150"/>
      <c r="J115" s="150"/>
      <c r="K115" s="150"/>
      <c r="L115" s="150"/>
      <c r="M115" s="144">
        <f>M116</f>
        <v>96.5</v>
      </c>
      <c r="N115" s="144"/>
      <c r="O115" s="83">
        <f>O116</f>
        <v>96.4</v>
      </c>
      <c r="P115" s="84" t="s">
        <v>349</v>
      </c>
    </row>
    <row r="116" spans="1:16" s="54" customFormat="1" ht="33.75" customHeight="1">
      <c r="A116" s="148" t="s">
        <v>350</v>
      </c>
      <c r="B116" s="149"/>
      <c r="C116" s="149"/>
      <c r="D116" s="56">
        <v>992</v>
      </c>
      <c r="E116" s="56" t="s">
        <v>136</v>
      </c>
      <c r="F116" s="150" t="s">
        <v>154</v>
      </c>
      <c r="G116" s="150"/>
      <c r="H116" s="150" t="s">
        <v>351</v>
      </c>
      <c r="I116" s="150"/>
      <c r="J116" s="150"/>
      <c r="K116" s="150"/>
      <c r="L116" s="150"/>
      <c r="M116" s="144">
        <v>96.5</v>
      </c>
      <c r="N116" s="144"/>
      <c r="O116" s="83">
        <v>96.4</v>
      </c>
      <c r="P116" s="84" t="s">
        <v>349</v>
      </c>
    </row>
    <row r="117" spans="1:16" s="54" customFormat="1" ht="33.75" customHeight="1">
      <c r="A117" s="148" t="s">
        <v>352</v>
      </c>
      <c r="B117" s="149"/>
      <c r="C117" s="149"/>
      <c r="D117" s="56">
        <v>992</v>
      </c>
      <c r="E117" s="56" t="s">
        <v>136</v>
      </c>
      <c r="F117" s="150" t="s">
        <v>156</v>
      </c>
      <c r="G117" s="150"/>
      <c r="H117" s="150" t="s">
        <v>175</v>
      </c>
      <c r="I117" s="150"/>
      <c r="J117" s="150"/>
      <c r="K117" s="150"/>
      <c r="L117" s="150"/>
      <c r="M117" s="144">
        <f>M118</f>
        <v>300</v>
      </c>
      <c r="N117" s="144"/>
      <c r="O117" s="83">
        <f>O118</f>
        <v>300</v>
      </c>
      <c r="P117" s="84" t="s">
        <v>263</v>
      </c>
    </row>
    <row r="118" spans="1:16" s="54" customFormat="1" ht="13.5" customHeight="1">
      <c r="A118" s="149" t="s">
        <v>157</v>
      </c>
      <c r="B118" s="149"/>
      <c r="C118" s="149"/>
      <c r="D118" s="56">
        <v>992</v>
      </c>
      <c r="E118" s="56" t="s">
        <v>136</v>
      </c>
      <c r="F118" s="150" t="s">
        <v>156</v>
      </c>
      <c r="G118" s="150"/>
      <c r="H118" s="150" t="s">
        <v>353</v>
      </c>
      <c r="I118" s="150"/>
      <c r="J118" s="150"/>
      <c r="K118" s="150"/>
      <c r="L118" s="150"/>
      <c r="M118" s="144">
        <v>300</v>
      </c>
      <c r="N118" s="144"/>
      <c r="O118" s="83">
        <v>300</v>
      </c>
      <c r="P118" s="84" t="s">
        <v>263</v>
      </c>
    </row>
    <row r="119" spans="1:16" s="54" customFormat="1" ht="24" customHeight="1">
      <c r="A119" s="149" t="s">
        <v>159</v>
      </c>
      <c r="B119" s="149"/>
      <c r="C119" s="149"/>
      <c r="D119" s="56">
        <v>992</v>
      </c>
      <c r="E119" s="56" t="s">
        <v>136</v>
      </c>
      <c r="F119" s="150" t="s">
        <v>158</v>
      </c>
      <c r="G119" s="150"/>
      <c r="H119" s="150" t="s">
        <v>175</v>
      </c>
      <c r="I119" s="150"/>
      <c r="J119" s="150"/>
      <c r="K119" s="150"/>
      <c r="L119" s="150"/>
      <c r="M119" s="144">
        <f>M120</f>
        <v>20585.4</v>
      </c>
      <c r="N119" s="144"/>
      <c r="O119" s="83">
        <f>O120</f>
        <v>20391.9</v>
      </c>
      <c r="P119" s="84" t="s">
        <v>354</v>
      </c>
    </row>
    <row r="120" spans="1:16" s="54" customFormat="1" ht="33.75" customHeight="1">
      <c r="A120" s="148" t="s">
        <v>355</v>
      </c>
      <c r="B120" s="149"/>
      <c r="C120" s="149"/>
      <c r="D120" s="56">
        <v>992</v>
      </c>
      <c r="E120" s="56" t="s">
        <v>136</v>
      </c>
      <c r="F120" s="150" t="s">
        <v>158</v>
      </c>
      <c r="G120" s="150"/>
      <c r="H120" s="150" t="s">
        <v>356</v>
      </c>
      <c r="I120" s="150"/>
      <c r="J120" s="150"/>
      <c r="K120" s="150"/>
      <c r="L120" s="150"/>
      <c r="M120" s="144">
        <v>20585.4</v>
      </c>
      <c r="N120" s="144"/>
      <c r="O120" s="83">
        <v>20391.9</v>
      </c>
      <c r="P120" s="84" t="s">
        <v>354</v>
      </c>
    </row>
    <row r="121" spans="1:16" s="54" customFormat="1" ht="13.5" customHeight="1">
      <c r="A121" s="149" t="s">
        <v>357</v>
      </c>
      <c r="B121" s="149"/>
      <c r="C121" s="149"/>
      <c r="D121" s="56">
        <v>992</v>
      </c>
      <c r="E121" s="56" t="s">
        <v>136</v>
      </c>
      <c r="F121" s="150" t="s">
        <v>358</v>
      </c>
      <c r="G121" s="150"/>
      <c r="H121" s="150" t="s">
        <v>175</v>
      </c>
      <c r="I121" s="150"/>
      <c r="J121" s="150"/>
      <c r="K121" s="150"/>
      <c r="L121" s="150"/>
      <c r="M121" s="144">
        <f>M122</f>
        <v>1658.8</v>
      </c>
      <c r="N121" s="144"/>
      <c r="O121" s="83">
        <f>O122</f>
        <v>1658.8</v>
      </c>
      <c r="P121" s="84" t="s">
        <v>263</v>
      </c>
    </row>
    <row r="122" spans="1:16" s="54" customFormat="1" ht="13.5" customHeight="1">
      <c r="A122" s="149" t="s">
        <v>157</v>
      </c>
      <c r="B122" s="149"/>
      <c r="C122" s="149"/>
      <c r="D122" s="56">
        <v>992</v>
      </c>
      <c r="E122" s="56" t="s">
        <v>136</v>
      </c>
      <c r="F122" s="150" t="s">
        <v>358</v>
      </c>
      <c r="G122" s="150"/>
      <c r="H122" s="150" t="s">
        <v>353</v>
      </c>
      <c r="I122" s="150"/>
      <c r="J122" s="150"/>
      <c r="K122" s="150"/>
      <c r="L122" s="150"/>
      <c r="M122" s="144">
        <v>1658.8</v>
      </c>
      <c r="N122" s="144"/>
      <c r="O122" s="83">
        <v>1658.8</v>
      </c>
      <c r="P122" s="84" t="s">
        <v>263</v>
      </c>
    </row>
    <row r="123" spans="1:16" s="54" customFormat="1" ht="45" customHeight="1">
      <c r="A123" s="149" t="s">
        <v>359</v>
      </c>
      <c r="B123" s="149"/>
      <c r="C123" s="149"/>
      <c r="D123" s="56">
        <v>992</v>
      </c>
      <c r="E123" s="56" t="s">
        <v>136</v>
      </c>
      <c r="F123" s="150" t="s">
        <v>360</v>
      </c>
      <c r="G123" s="150"/>
      <c r="H123" s="150" t="s">
        <v>175</v>
      </c>
      <c r="I123" s="150"/>
      <c r="J123" s="150"/>
      <c r="K123" s="150"/>
      <c r="L123" s="150"/>
      <c r="M123" s="144">
        <f>M124</f>
        <v>76</v>
      </c>
      <c r="N123" s="144"/>
      <c r="O123" s="83">
        <f>O124</f>
        <v>52.9</v>
      </c>
      <c r="P123" s="84" t="s">
        <v>361</v>
      </c>
    </row>
    <row r="124" spans="1:16" s="54" customFormat="1" ht="13.5" customHeight="1">
      <c r="A124" s="149" t="s">
        <v>157</v>
      </c>
      <c r="B124" s="149"/>
      <c r="C124" s="149"/>
      <c r="D124" s="56">
        <v>992</v>
      </c>
      <c r="E124" s="56" t="s">
        <v>136</v>
      </c>
      <c r="F124" s="150" t="s">
        <v>360</v>
      </c>
      <c r="G124" s="150"/>
      <c r="H124" s="150" t="s">
        <v>353</v>
      </c>
      <c r="I124" s="150"/>
      <c r="J124" s="150"/>
      <c r="K124" s="150"/>
      <c r="L124" s="150"/>
      <c r="M124" s="144">
        <v>76</v>
      </c>
      <c r="N124" s="144"/>
      <c r="O124" s="83">
        <v>52.9</v>
      </c>
      <c r="P124" s="84" t="s">
        <v>361</v>
      </c>
    </row>
    <row r="125" spans="1:16" s="54" customFormat="1" ht="24" customHeight="1">
      <c r="A125" s="149" t="s">
        <v>159</v>
      </c>
      <c r="B125" s="149"/>
      <c r="C125" s="149"/>
      <c r="D125" s="56">
        <v>992</v>
      </c>
      <c r="E125" s="56" t="s">
        <v>136</v>
      </c>
      <c r="F125" s="150" t="s">
        <v>160</v>
      </c>
      <c r="G125" s="150"/>
      <c r="H125" s="150" t="s">
        <v>175</v>
      </c>
      <c r="I125" s="150"/>
      <c r="J125" s="150"/>
      <c r="K125" s="150"/>
      <c r="L125" s="150"/>
      <c r="M125" s="144">
        <f>M126</f>
        <v>3290.8</v>
      </c>
      <c r="N125" s="144"/>
      <c r="O125" s="83">
        <f>O126</f>
        <v>3226.3</v>
      </c>
      <c r="P125" s="84" t="s">
        <v>362</v>
      </c>
    </row>
    <row r="126" spans="1:16" s="54" customFormat="1" ht="33.75" customHeight="1">
      <c r="A126" s="148" t="s">
        <v>363</v>
      </c>
      <c r="B126" s="149"/>
      <c r="C126" s="149"/>
      <c r="D126" s="56">
        <v>992</v>
      </c>
      <c r="E126" s="56" t="s">
        <v>136</v>
      </c>
      <c r="F126" s="150" t="s">
        <v>160</v>
      </c>
      <c r="G126" s="150"/>
      <c r="H126" s="150" t="s">
        <v>356</v>
      </c>
      <c r="I126" s="150"/>
      <c r="J126" s="150"/>
      <c r="K126" s="150"/>
      <c r="L126" s="150"/>
      <c r="M126" s="144">
        <v>3290.8</v>
      </c>
      <c r="N126" s="144"/>
      <c r="O126" s="83">
        <v>3226.3</v>
      </c>
      <c r="P126" s="84" t="s">
        <v>362</v>
      </c>
    </row>
    <row r="127" spans="1:16" s="54" customFormat="1" ht="45" customHeight="1">
      <c r="A127" s="149" t="s">
        <v>359</v>
      </c>
      <c r="B127" s="149"/>
      <c r="C127" s="149"/>
      <c r="D127" s="56">
        <v>992</v>
      </c>
      <c r="E127" s="56" t="s">
        <v>136</v>
      </c>
      <c r="F127" s="150" t="s">
        <v>364</v>
      </c>
      <c r="G127" s="150"/>
      <c r="H127" s="150" t="s">
        <v>175</v>
      </c>
      <c r="I127" s="150"/>
      <c r="J127" s="150"/>
      <c r="K127" s="150"/>
      <c r="L127" s="150"/>
      <c r="M127" s="144">
        <f>M128</f>
        <v>12</v>
      </c>
      <c r="N127" s="144"/>
      <c r="O127" s="83">
        <f>O128</f>
        <v>7</v>
      </c>
      <c r="P127" s="84" t="s">
        <v>365</v>
      </c>
    </row>
    <row r="128" spans="1:16" s="54" customFormat="1" ht="13.5" customHeight="1">
      <c r="A128" s="149" t="s">
        <v>157</v>
      </c>
      <c r="B128" s="149"/>
      <c r="C128" s="149"/>
      <c r="D128" s="56">
        <v>992</v>
      </c>
      <c r="E128" s="56" t="s">
        <v>136</v>
      </c>
      <c r="F128" s="150" t="s">
        <v>364</v>
      </c>
      <c r="G128" s="150"/>
      <c r="H128" s="150" t="s">
        <v>353</v>
      </c>
      <c r="I128" s="150"/>
      <c r="J128" s="150"/>
      <c r="K128" s="150"/>
      <c r="L128" s="150"/>
      <c r="M128" s="144">
        <v>12</v>
      </c>
      <c r="N128" s="144"/>
      <c r="O128" s="83">
        <v>7</v>
      </c>
      <c r="P128" s="84" t="s">
        <v>365</v>
      </c>
    </row>
    <row r="129" spans="1:16" s="54" customFormat="1" ht="24" customHeight="1">
      <c r="A129" s="149" t="s">
        <v>137</v>
      </c>
      <c r="B129" s="149"/>
      <c r="C129" s="149"/>
      <c r="D129" s="56">
        <v>992</v>
      </c>
      <c r="E129" s="56" t="s">
        <v>136</v>
      </c>
      <c r="F129" s="150" t="s">
        <v>138</v>
      </c>
      <c r="G129" s="150"/>
      <c r="H129" s="150" t="s">
        <v>175</v>
      </c>
      <c r="I129" s="150"/>
      <c r="J129" s="150"/>
      <c r="K129" s="150"/>
      <c r="L129" s="150"/>
      <c r="M129" s="144">
        <f>M130</f>
        <v>61.3</v>
      </c>
      <c r="N129" s="144"/>
      <c r="O129" s="83">
        <f>O130</f>
        <v>61.2</v>
      </c>
      <c r="P129" s="84" t="s">
        <v>334</v>
      </c>
    </row>
    <row r="130" spans="1:16" s="54" customFormat="1" ht="24" customHeight="1">
      <c r="A130" s="148" t="s">
        <v>268</v>
      </c>
      <c r="B130" s="149"/>
      <c r="C130" s="149"/>
      <c r="D130" s="56">
        <v>992</v>
      </c>
      <c r="E130" s="56" t="s">
        <v>136</v>
      </c>
      <c r="F130" s="150" t="s">
        <v>138</v>
      </c>
      <c r="G130" s="150"/>
      <c r="H130" s="150" t="s">
        <v>265</v>
      </c>
      <c r="I130" s="150"/>
      <c r="J130" s="150"/>
      <c r="K130" s="150"/>
      <c r="L130" s="150"/>
      <c r="M130" s="144">
        <v>61.3</v>
      </c>
      <c r="N130" s="144"/>
      <c r="O130" s="83">
        <v>61.2</v>
      </c>
      <c r="P130" s="84" t="s">
        <v>334</v>
      </c>
    </row>
    <row r="131" spans="1:16" s="54" customFormat="1" ht="24" customHeight="1">
      <c r="A131" s="149" t="s">
        <v>191</v>
      </c>
      <c r="B131" s="149"/>
      <c r="C131" s="149"/>
      <c r="D131" s="56">
        <v>992</v>
      </c>
      <c r="E131" s="56" t="s">
        <v>136</v>
      </c>
      <c r="F131" s="150" t="s">
        <v>190</v>
      </c>
      <c r="G131" s="150"/>
      <c r="H131" s="150" t="s">
        <v>175</v>
      </c>
      <c r="I131" s="150"/>
      <c r="J131" s="150"/>
      <c r="K131" s="150"/>
      <c r="L131" s="150"/>
      <c r="M131" s="144">
        <f>M132</f>
        <v>45</v>
      </c>
      <c r="N131" s="144"/>
      <c r="O131" s="83">
        <f>O132</f>
        <v>45</v>
      </c>
      <c r="P131" s="84" t="s">
        <v>263</v>
      </c>
    </row>
    <row r="132" spans="1:16" s="54" customFormat="1" ht="13.5" customHeight="1">
      <c r="A132" s="149" t="s">
        <v>157</v>
      </c>
      <c r="B132" s="149"/>
      <c r="C132" s="149"/>
      <c r="D132" s="56">
        <v>992</v>
      </c>
      <c r="E132" s="56" t="s">
        <v>136</v>
      </c>
      <c r="F132" s="150" t="s">
        <v>190</v>
      </c>
      <c r="G132" s="150"/>
      <c r="H132" s="150" t="s">
        <v>353</v>
      </c>
      <c r="I132" s="150"/>
      <c r="J132" s="150"/>
      <c r="K132" s="150"/>
      <c r="L132" s="150"/>
      <c r="M132" s="144">
        <v>45</v>
      </c>
      <c r="N132" s="144"/>
      <c r="O132" s="83">
        <v>45</v>
      </c>
      <c r="P132" s="84" t="s">
        <v>263</v>
      </c>
    </row>
    <row r="133" spans="1:16" s="54" customFormat="1" ht="33.75" customHeight="1">
      <c r="A133" s="148" t="s">
        <v>366</v>
      </c>
      <c r="B133" s="149"/>
      <c r="C133" s="149"/>
      <c r="D133" s="56">
        <v>992</v>
      </c>
      <c r="E133" s="56" t="s">
        <v>136</v>
      </c>
      <c r="F133" s="150" t="s">
        <v>192</v>
      </c>
      <c r="G133" s="150"/>
      <c r="H133" s="150" t="s">
        <v>175</v>
      </c>
      <c r="I133" s="150"/>
      <c r="J133" s="150"/>
      <c r="K133" s="150"/>
      <c r="L133" s="150"/>
      <c r="M133" s="144">
        <f>M134</f>
        <v>4968.5</v>
      </c>
      <c r="N133" s="144"/>
      <c r="O133" s="83">
        <f>O134</f>
        <v>4199.3</v>
      </c>
      <c r="P133" s="84" t="s">
        <v>367</v>
      </c>
    </row>
    <row r="134" spans="1:16" s="54" customFormat="1" ht="13.5" customHeight="1">
      <c r="A134" s="149" t="s">
        <v>157</v>
      </c>
      <c r="B134" s="149"/>
      <c r="C134" s="149"/>
      <c r="D134" s="56">
        <v>992</v>
      </c>
      <c r="E134" s="56" t="s">
        <v>136</v>
      </c>
      <c r="F134" s="150" t="s">
        <v>192</v>
      </c>
      <c r="G134" s="150"/>
      <c r="H134" s="150" t="s">
        <v>353</v>
      </c>
      <c r="I134" s="150"/>
      <c r="J134" s="150"/>
      <c r="K134" s="150"/>
      <c r="L134" s="150"/>
      <c r="M134" s="144">
        <v>4968.5</v>
      </c>
      <c r="N134" s="144"/>
      <c r="O134" s="83">
        <v>4199.3</v>
      </c>
      <c r="P134" s="84" t="s">
        <v>367</v>
      </c>
    </row>
    <row r="135" spans="1:16" s="54" customFormat="1" ht="24" customHeight="1">
      <c r="A135" s="148" t="s">
        <v>368</v>
      </c>
      <c r="B135" s="149"/>
      <c r="C135" s="149"/>
      <c r="D135" s="56">
        <v>992</v>
      </c>
      <c r="E135" s="56" t="s">
        <v>136</v>
      </c>
      <c r="F135" s="150" t="s">
        <v>193</v>
      </c>
      <c r="G135" s="150"/>
      <c r="H135" s="150" t="s">
        <v>175</v>
      </c>
      <c r="I135" s="150"/>
      <c r="J135" s="150"/>
      <c r="K135" s="150"/>
      <c r="L135" s="150"/>
      <c r="M135" s="144">
        <f>M136</f>
        <v>518.1</v>
      </c>
      <c r="N135" s="144"/>
      <c r="O135" s="83">
        <f>O136</f>
        <v>518.1</v>
      </c>
      <c r="P135" s="84" t="s">
        <v>263</v>
      </c>
    </row>
    <row r="136" spans="1:16" s="54" customFormat="1" ht="13.5" customHeight="1">
      <c r="A136" s="149" t="s">
        <v>157</v>
      </c>
      <c r="B136" s="149"/>
      <c r="C136" s="149"/>
      <c r="D136" s="56">
        <v>992</v>
      </c>
      <c r="E136" s="56" t="s">
        <v>136</v>
      </c>
      <c r="F136" s="150" t="s">
        <v>193</v>
      </c>
      <c r="G136" s="150"/>
      <c r="H136" s="150" t="s">
        <v>353</v>
      </c>
      <c r="I136" s="150"/>
      <c r="J136" s="150"/>
      <c r="K136" s="150"/>
      <c r="L136" s="150"/>
      <c r="M136" s="144">
        <v>518.1</v>
      </c>
      <c r="N136" s="144"/>
      <c r="O136" s="83">
        <v>518.1</v>
      </c>
      <c r="P136" s="84" t="s">
        <v>263</v>
      </c>
    </row>
    <row r="137" spans="1:16" s="54" customFormat="1" ht="24" customHeight="1">
      <c r="A137" s="149" t="s">
        <v>162</v>
      </c>
      <c r="B137" s="149"/>
      <c r="C137" s="149"/>
      <c r="D137" s="56">
        <v>992</v>
      </c>
      <c r="E137" s="56" t="s">
        <v>161</v>
      </c>
      <c r="F137" s="150" t="s">
        <v>175</v>
      </c>
      <c r="G137" s="150"/>
      <c r="H137" s="150" t="s">
        <v>175</v>
      </c>
      <c r="I137" s="150"/>
      <c r="J137" s="150"/>
      <c r="K137" s="150"/>
      <c r="L137" s="150"/>
      <c r="M137" s="144">
        <f>M138</f>
        <v>1394</v>
      </c>
      <c r="N137" s="144"/>
      <c r="O137" s="83">
        <f>O138</f>
        <v>1387.7</v>
      </c>
      <c r="P137" s="84" t="s">
        <v>369</v>
      </c>
    </row>
    <row r="138" spans="1:16" s="54" customFormat="1" ht="24" customHeight="1">
      <c r="A138" s="148" t="s">
        <v>370</v>
      </c>
      <c r="B138" s="149"/>
      <c r="C138" s="149"/>
      <c r="D138" s="56">
        <v>992</v>
      </c>
      <c r="E138" s="56" t="s">
        <v>161</v>
      </c>
      <c r="F138" s="150" t="s">
        <v>139</v>
      </c>
      <c r="G138" s="150"/>
      <c r="H138" s="150" t="s">
        <v>175</v>
      </c>
      <c r="I138" s="150"/>
      <c r="J138" s="150"/>
      <c r="K138" s="150"/>
      <c r="L138" s="150"/>
      <c r="M138" s="144">
        <f>M139+M140</f>
        <v>1394</v>
      </c>
      <c r="N138" s="144"/>
      <c r="O138" s="83">
        <f>O139+O140</f>
        <v>1387.7</v>
      </c>
      <c r="P138" s="84" t="s">
        <v>369</v>
      </c>
    </row>
    <row r="139" spans="1:16" s="54" customFormat="1" ht="24" customHeight="1">
      <c r="A139" s="148" t="s">
        <v>268</v>
      </c>
      <c r="B139" s="149"/>
      <c r="C139" s="149"/>
      <c r="D139" s="56">
        <v>992</v>
      </c>
      <c r="E139" s="56" t="s">
        <v>161</v>
      </c>
      <c r="F139" s="150" t="s">
        <v>139</v>
      </c>
      <c r="G139" s="150"/>
      <c r="H139" s="150" t="s">
        <v>265</v>
      </c>
      <c r="I139" s="150"/>
      <c r="J139" s="150"/>
      <c r="K139" s="150"/>
      <c r="L139" s="150"/>
      <c r="M139" s="144">
        <v>892</v>
      </c>
      <c r="N139" s="144"/>
      <c r="O139" s="83">
        <v>890.7</v>
      </c>
      <c r="P139" s="84" t="s">
        <v>371</v>
      </c>
    </row>
    <row r="140" spans="1:16" s="54" customFormat="1" ht="13.5" customHeight="1">
      <c r="A140" s="149" t="s">
        <v>157</v>
      </c>
      <c r="B140" s="149"/>
      <c r="C140" s="149"/>
      <c r="D140" s="56">
        <v>992</v>
      </c>
      <c r="E140" s="56" t="s">
        <v>161</v>
      </c>
      <c r="F140" s="150" t="s">
        <v>139</v>
      </c>
      <c r="G140" s="150"/>
      <c r="H140" s="150" t="s">
        <v>353</v>
      </c>
      <c r="I140" s="150"/>
      <c r="J140" s="150"/>
      <c r="K140" s="150"/>
      <c r="L140" s="150"/>
      <c r="M140" s="144">
        <v>502</v>
      </c>
      <c r="N140" s="144"/>
      <c r="O140" s="83">
        <v>497</v>
      </c>
      <c r="P140" s="84" t="s">
        <v>372</v>
      </c>
    </row>
    <row r="141" spans="1:16" s="54" customFormat="1" ht="13.5" customHeight="1">
      <c r="A141" s="149" t="s">
        <v>141</v>
      </c>
      <c r="B141" s="149"/>
      <c r="C141" s="149"/>
      <c r="D141" s="56">
        <v>992</v>
      </c>
      <c r="E141" s="56" t="s">
        <v>142</v>
      </c>
      <c r="F141" s="150" t="s">
        <v>175</v>
      </c>
      <c r="G141" s="150"/>
      <c r="H141" s="150" t="s">
        <v>175</v>
      </c>
      <c r="I141" s="150"/>
      <c r="J141" s="150"/>
      <c r="K141" s="150"/>
      <c r="L141" s="150"/>
      <c r="M141" s="144">
        <f>M142+M144+M146+M148</f>
        <v>2292.2</v>
      </c>
      <c r="N141" s="144"/>
      <c r="O141" s="83">
        <f>O142+O144+O146+O148</f>
        <v>2229.5</v>
      </c>
      <c r="P141" s="84" t="s">
        <v>373</v>
      </c>
    </row>
    <row r="142" spans="1:16" s="54" customFormat="1" ht="45" customHeight="1">
      <c r="A142" s="149" t="s">
        <v>195</v>
      </c>
      <c r="B142" s="149"/>
      <c r="C142" s="149"/>
      <c r="D142" s="56">
        <v>992</v>
      </c>
      <c r="E142" s="56" t="s">
        <v>142</v>
      </c>
      <c r="F142" s="150" t="s">
        <v>194</v>
      </c>
      <c r="G142" s="150"/>
      <c r="H142" s="150" t="s">
        <v>175</v>
      </c>
      <c r="I142" s="150"/>
      <c r="J142" s="150"/>
      <c r="K142" s="150"/>
      <c r="L142" s="150"/>
      <c r="M142" s="144">
        <f>M143</f>
        <v>490</v>
      </c>
      <c r="N142" s="144"/>
      <c r="O142" s="83">
        <f>O143</f>
        <v>489.9</v>
      </c>
      <c r="P142" s="84" t="s">
        <v>311</v>
      </c>
    </row>
    <row r="143" spans="1:16" s="54" customFormat="1" ht="13.5" customHeight="1">
      <c r="A143" s="166" t="s">
        <v>374</v>
      </c>
      <c r="B143" s="166"/>
      <c r="C143" s="166"/>
      <c r="D143" s="56">
        <v>992</v>
      </c>
      <c r="E143" s="56" t="s">
        <v>142</v>
      </c>
      <c r="F143" s="150" t="s">
        <v>194</v>
      </c>
      <c r="G143" s="150"/>
      <c r="H143" s="150" t="s">
        <v>375</v>
      </c>
      <c r="I143" s="150"/>
      <c r="J143" s="150"/>
      <c r="K143" s="150"/>
      <c r="L143" s="150"/>
      <c r="M143" s="144">
        <v>490</v>
      </c>
      <c r="N143" s="144"/>
      <c r="O143" s="83">
        <v>489.9</v>
      </c>
      <c r="P143" s="84" t="s">
        <v>311</v>
      </c>
    </row>
    <row r="144" spans="1:16" s="54" customFormat="1" ht="45" customHeight="1">
      <c r="A144" s="149" t="s">
        <v>197</v>
      </c>
      <c r="B144" s="149"/>
      <c r="C144" s="149"/>
      <c r="D144" s="56">
        <v>992</v>
      </c>
      <c r="E144" s="56" t="s">
        <v>142</v>
      </c>
      <c r="F144" s="150" t="s">
        <v>196</v>
      </c>
      <c r="G144" s="150"/>
      <c r="H144" s="150" t="s">
        <v>175</v>
      </c>
      <c r="I144" s="150"/>
      <c r="J144" s="150"/>
      <c r="K144" s="150"/>
      <c r="L144" s="150"/>
      <c r="M144" s="144">
        <f>M145</f>
        <v>815.1</v>
      </c>
      <c r="N144" s="144"/>
      <c r="O144" s="83">
        <f>O145</f>
        <v>815</v>
      </c>
      <c r="P144" s="84" t="s">
        <v>299</v>
      </c>
    </row>
    <row r="145" spans="1:16" s="54" customFormat="1" ht="13.5" customHeight="1">
      <c r="A145" s="166" t="s">
        <v>374</v>
      </c>
      <c r="B145" s="166"/>
      <c r="C145" s="166"/>
      <c r="D145" s="56">
        <v>992</v>
      </c>
      <c r="E145" s="56" t="s">
        <v>142</v>
      </c>
      <c r="F145" s="150" t="s">
        <v>196</v>
      </c>
      <c r="G145" s="150"/>
      <c r="H145" s="150" t="s">
        <v>375</v>
      </c>
      <c r="I145" s="150"/>
      <c r="J145" s="150"/>
      <c r="K145" s="150"/>
      <c r="L145" s="150"/>
      <c r="M145" s="144">
        <v>815.1</v>
      </c>
      <c r="N145" s="144"/>
      <c r="O145" s="83">
        <v>815</v>
      </c>
      <c r="P145" s="84" t="s">
        <v>299</v>
      </c>
    </row>
    <row r="146" spans="1:16" s="54" customFormat="1" ht="13.5" customHeight="1">
      <c r="A146" s="148" t="s">
        <v>328</v>
      </c>
      <c r="B146" s="149"/>
      <c r="C146" s="149"/>
      <c r="D146" s="56">
        <v>992</v>
      </c>
      <c r="E146" s="56" t="s">
        <v>142</v>
      </c>
      <c r="F146" s="150" t="s">
        <v>143</v>
      </c>
      <c r="G146" s="150"/>
      <c r="H146" s="150" t="s">
        <v>175</v>
      </c>
      <c r="I146" s="150"/>
      <c r="J146" s="150"/>
      <c r="K146" s="150"/>
      <c r="L146" s="150"/>
      <c r="M146" s="144">
        <f>M147</f>
        <v>815.1</v>
      </c>
      <c r="N146" s="144"/>
      <c r="O146" s="83">
        <f>O147</f>
        <v>815.1</v>
      </c>
      <c r="P146" s="84" t="s">
        <v>299</v>
      </c>
    </row>
    <row r="147" spans="1:16" s="54" customFormat="1" ht="13.5" customHeight="1">
      <c r="A147" s="166" t="s">
        <v>374</v>
      </c>
      <c r="B147" s="166"/>
      <c r="C147" s="166"/>
      <c r="D147" s="56">
        <v>992</v>
      </c>
      <c r="E147" s="56" t="s">
        <v>142</v>
      </c>
      <c r="F147" s="150" t="s">
        <v>143</v>
      </c>
      <c r="G147" s="150"/>
      <c r="H147" s="150" t="s">
        <v>375</v>
      </c>
      <c r="I147" s="150"/>
      <c r="J147" s="150"/>
      <c r="K147" s="150"/>
      <c r="L147" s="150"/>
      <c r="M147" s="144">
        <v>815.1</v>
      </c>
      <c r="N147" s="144"/>
      <c r="O147" s="83">
        <v>815.1</v>
      </c>
      <c r="P147" s="84" t="s">
        <v>299</v>
      </c>
    </row>
    <row r="148" spans="1:16" s="54" customFormat="1" ht="23.25" customHeight="1">
      <c r="A148" s="148" t="s">
        <v>376</v>
      </c>
      <c r="B148" s="149"/>
      <c r="C148" s="149"/>
      <c r="D148" s="56">
        <v>992</v>
      </c>
      <c r="E148" s="56" t="s">
        <v>142</v>
      </c>
      <c r="F148" s="150" t="s">
        <v>144</v>
      </c>
      <c r="G148" s="150"/>
      <c r="H148" s="150" t="s">
        <v>175</v>
      </c>
      <c r="I148" s="150"/>
      <c r="J148" s="150"/>
      <c r="K148" s="150"/>
      <c r="L148" s="150"/>
      <c r="M148" s="144">
        <f>M149</f>
        <v>172</v>
      </c>
      <c r="N148" s="144"/>
      <c r="O148" s="83">
        <f>O149</f>
        <v>109.5</v>
      </c>
      <c r="P148" s="84" t="s">
        <v>377</v>
      </c>
    </row>
    <row r="149" spans="1:16" s="54" customFormat="1" ht="24" customHeight="1">
      <c r="A149" s="149" t="s">
        <v>378</v>
      </c>
      <c r="B149" s="149"/>
      <c r="C149" s="149"/>
      <c r="D149" s="56">
        <v>992</v>
      </c>
      <c r="E149" s="56" t="s">
        <v>142</v>
      </c>
      <c r="F149" s="150" t="s">
        <v>144</v>
      </c>
      <c r="G149" s="150"/>
      <c r="H149" s="150" t="s">
        <v>379</v>
      </c>
      <c r="I149" s="150"/>
      <c r="J149" s="150"/>
      <c r="K149" s="150"/>
      <c r="L149" s="150"/>
      <c r="M149" s="144">
        <v>172</v>
      </c>
      <c r="N149" s="144"/>
      <c r="O149" s="83">
        <v>109.5</v>
      </c>
      <c r="P149" s="84" t="s">
        <v>377</v>
      </c>
    </row>
    <row r="150" spans="1:16" s="54" customFormat="1" ht="13.5" customHeight="1">
      <c r="A150" s="149" t="s">
        <v>380</v>
      </c>
      <c r="B150" s="149"/>
      <c r="C150" s="149"/>
      <c r="D150" s="56">
        <v>992</v>
      </c>
      <c r="E150" s="56" t="s">
        <v>381</v>
      </c>
      <c r="F150" s="150" t="s">
        <v>175</v>
      </c>
      <c r="G150" s="150"/>
      <c r="H150" s="150" t="s">
        <v>175</v>
      </c>
      <c r="I150" s="150"/>
      <c r="J150" s="150"/>
      <c r="K150" s="150"/>
      <c r="L150" s="150"/>
      <c r="M150" s="144">
        <f>M151</f>
        <v>50</v>
      </c>
      <c r="N150" s="144"/>
      <c r="O150" s="83">
        <f>O151</f>
        <v>50</v>
      </c>
      <c r="P150" s="84" t="s">
        <v>263</v>
      </c>
    </row>
    <row r="151" spans="1:16" s="54" customFormat="1" ht="24.75" customHeight="1">
      <c r="A151" s="148" t="s">
        <v>382</v>
      </c>
      <c r="B151" s="149"/>
      <c r="C151" s="149"/>
      <c r="D151" s="56">
        <v>992</v>
      </c>
      <c r="E151" s="56" t="s">
        <v>381</v>
      </c>
      <c r="F151" s="150" t="s">
        <v>383</v>
      </c>
      <c r="G151" s="150"/>
      <c r="H151" s="150" t="s">
        <v>175</v>
      </c>
      <c r="I151" s="150"/>
      <c r="J151" s="150"/>
      <c r="K151" s="150"/>
      <c r="L151" s="150"/>
      <c r="M151" s="144">
        <f>M152</f>
        <v>50</v>
      </c>
      <c r="N151" s="144"/>
      <c r="O151" s="83">
        <f>O152</f>
        <v>50</v>
      </c>
      <c r="P151" s="84" t="s">
        <v>263</v>
      </c>
    </row>
    <row r="152" spans="1:16" s="54" customFormat="1" ht="24" customHeight="1">
      <c r="A152" s="148" t="s">
        <v>384</v>
      </c>
      <c r="B152" s="149"/>
      <c r="C152" s="149"/>
      <c r="D152" s="56">
        <v>992</v>
      </c>
      <c r="E152" s="56" t="s">
        <v>381</v>
      </c>
      <c r="F152" s="150" t="s">
        <v>383</v>
      </c>
      <c r="G152" s="150"/>
      <c r="H152" s="150" t="s">
        <v>385</v>
      </c>
      <c r="I152" s="150"/>
      <c r="J152" s="150"/>
      <c r="K152" s="150"/>
      <c r="L152" s="150"/>
      <c r="M152" s="144">
        <v>50</v>
      </c>
      <c r="N152" s="144"/>
      <c r="O152" s="83">
        <v>50</v>
      </c>
      <c r="P152" s="84" t="s">
        <v>263</v>
      </c>
    </row>
    <row r="153" spans="1:16" s="54" customFormat="1" ht="13.5" customHeight="1">
      <c r="A153" s="149" t="s">
        <v>164</v>
      </c>
      <c r="B153" s="149"/>
      <c r="C153" s="149"/>
      <c r="D153" s="56">
        <v>992</v>
      </c>
      <c r="E153" s="56" t="s">
        <v>163</v>
      </c>
      <c r="F153" s="150" t="s">
        <v>175</v>
      </c>
      <c r="G153" s="150"/>
      <c r="H153" s="150" t="s">
        <v>175</v>
      </c>
      <c r="I153" s="150"/>
      <c r="J153" s="150"/>
      <c r="K153" s="150"/>
      <c r="L153" s="150"/>
      <c r="M153" s="144">
        <f>M154+M156</f>
        <v>1654.6</v>
      </c>
      <c r="N153" s="144"/>
      <c r="O153" s="83">
        <f>O154+O156</f>
        <v>1653.6</v>
      </c>
      <c r="P153" s="84" t="s">
        <v>267</v>
      </c>
    </row>
    <row r="154" spans="1:16" s="54" customFormat="1" ht="24" customHeight="1">
      <c r="A154" s="149" t="s">
        <v>198</v>
      </c>
      <c r="B154" s="149"/>
      <c r="C154" s="149"/>
      <c r="D154" s="56">
        <v>992</v>
      </c>
      <c r="E154" s="56" t="s">
        <v>163</v>
      </c>
      <c r="F154" s="150" t="s">
        <v>140</v>
      </c>
      <c r="G154" s="150"/>
      <c r="H154" s="150" t="s">
        <v>175</v>
      </c>
      <c r="I154" s="150"/>
      <c r="J154" s="150"/>
      <c r="K154" s="150"/>
      <c r="L154" s="150"/>
      <c r="M154" s="144">
        <f>M155</f>
        <v>1569.6</v>
      </c>
      <c r="N154" s="144"/>
      <c r="O154" s="83">
        <f>O155</f>
        <v>1569.6</v>
      </c>
      <c r="P154" s="84" t="s">
        <v>263</v>
      </c>
    </row>
    <row r="155" spans="1:16" s="54" customFormat="1" ht="24" customHeight="1">
      <c r="A155" s="148" t="s">
        <v>268</v>
      </c>
      <c r="B155" s="149"/>
      <c r="C155" s="149"/>
      <c r="D155" s="56">
        <v>992</v>
      </c>
      <c r="E155" s="56" t="s">
        <v>163</v>
      </c>
      <c r="F155" s="150" t="s">
        <v>140</v>
      </c>
      <c r="G155" s="150"/>
      <c r="H155" s="150" t="s">
        <v>265</v>
      </c>
      <c r="I155" s="150"/>
      <c r="J155" s="150"/>
      <c r="K155" s="150"/>
      <c r="L155" s="150"/>
      <c r="M155" s="144">
        <v>1569.6</v>
      </c>
      <c r="N155" s="144"/>
      <c r="O155" s="83">
        <v>1569.6</v>
      </c>
      <c r="P155" s="84" t="s">
        <v>263</v>
      </c>
    </row>
    <row r="156" spans="1:16" s="54" customFormat="1" ht="24" customHeight="1">
      <c r="A156" s="148" t="s">
        <v>386</v>
      </c>
      <c r="B156" s="149"/>
      <c r="C156" s="149"/>
      <c r="D156" s="56">
        <v>992</v>
      </c>
      <c r="E156" s="56" t="s">
        <v>163</v>
      </c>
      <c r="F156" s="150" t="s">
        <v>199</v>
      </c>
      <c r="G156" s="150"/>
      <c r="H156" s="150" t="s">
        <v>175</v>
      </c>
      <c r="I156" s="150"/>
      <c r="J156" s="150"/>
      <c r="K156" s="150"/>
      <c r="L156" s="150"/>
      <c r="M156" s="144">
        <f>M157</f>
        <v>85</v>
      </c>
      <c r="N156" s="144"/>
      <c r="O156" s="83">
        <f>O157</f>
        <v>84</v>
      </c>
      <c r="P156" s="84" t="s">
        <v>387</v>
      </c>
    </row>
    <row r="157" spans="1:16" s="54" customFormat="1" ht="33.75" customHeight="1">
      <c r="A157" s="148" t="s">
        <v>326</v>
      </c>
      <c r="B157" s="149"/>
      <c r="C157" s="149"/>
      <c r="D157" s="56">
        <v>992</v>
      </c>
      <c r="E157" s="56" t="s">
        <v>163</v>
      </c>
      <c r="F157" s="150" t="s">
        <v>199</v>
      </c>
      <c r="G157" s="150"/>
      <c r="H157" s="150" t="s">
        <v>322</v>
      </c>
      <c r="I157" s="150"/>
      <c r="J157" s="150"/>
      <c r="K157" s="150"/>
      <c r="L157" s="150"/>
      <c r="M157" s="144">
        <v>85</v>
      </c>
      <c r="N157" s="144"/>
      <c r="O157" s="83">
        <v>84</v>
      </c>
      <c r="P157" s="84" t="s">
        <v>387</v>
      </c>
    </row>
    <row r="158" spans="1:16" s="54" customFormat="1" ht="24" customHeight="1">
      <c r="A158" s="148" t="s">
        <v>166</v>
      </c>
      <c r="B158" s="149"/>
      <c r="C158" s="149"/>
      <c r="D158" s="56">
        <v>992</v>
      </c>
      <c r="E158" s="56" t="s">
        <v>165</v>
      </c>
      <c r="F158" s="150" t="s">
        <v>175</v>
      </c>
      <c r="G158" s="150"/>
      <c r="H158" s="150" t="s">
        <v>175</v>
      </c>
      <c r="I158" s="150"/>
      <c r="J158" s="150"/>
      <c r="K158" s="150"/>
      <c r="L158" s="150"/>
      <c r="M158" s="144">
        <f>M159</f>
        <v>90</v>
      </c>
      <c r="N158" s="144"/>
      <c r="O158" s="83">
        <f>O159</f>
        <v>10.9</v>
      </c>
      <c r="P158" s="84" t="s">
        <v>388</v>
      </c>
    </row>
    <row r="159" spans="1:16" s="54" customFormat="1" ht="13.5" customHeight="1">
      <c r="A159" s="149" t="s">
        <v>95</v>
      </c>
      <c r="B159" s="149"/>
      <c r="C159" s="149"/>
      <c r="D159" s="56">
        <v>992</v>
      </c>
      <c r="E159" s="56" t="s">
        <v>165</v>
      </c>
      <c r="F159" s="150" t="s">
        <v>96</v>
      </c>
      <c r="G159" s="150"/>
      <c r="H159" s="150" t="s">
        <v>175</v>
      </c>
      <c r="I159" s="150"/>
      <c r="J159" s="150"/>
      <c r="K159" s="150"/>
      <c r="L159" s="150"/>
      <c r="M159" s="144">
        <f>M160</f>
        <v>90</v>
      </c>
      <c r="N159" s="144"/>
      <c r="O159" s="83">
        <f>O160</f>
        <v>10.9</v>
      </c>
      <c r="P159" s="84" t="s">
        <v>388</v>
      </c>
    </row>
    <row r="160" spans="1:16" s="54" customFormat="1" ht="24" customHeight="1" thickBot="1">
      <c r="A160" s="148" t="s">
        <v>389</v>
      </c>
      <c r="B160" s="149"/>
      <c r="C160" s="149"/>
      <c r="D160" s="56">
        <v>992</v>
      </c>
      <c r="E160" s="56" t="s">
        <v>165</v>
      </c>
      <c r="F160" s="150" t="s">
        <v>96</v>
      </c>
      <c r="G160" s="150"/>
      <c r="H160" s="150" t="s">
        <v>390</v>
      </c>
      <c r="I160" s="150"/>
      <c r="J160" s="150"/>
      <c r="K160" s="150"/>
      <c r="L160" s="150"/>
      <c r="M160" s="144">
        <v>90</v>
      </c>
      <c r="N160" s="144"/>
      <c r="O160" s="83">
        <v>10.9</v>
      </c>
      <c r="P160" s="84" t="s">
        <v>388</v>
      </c>
    </row>
    <row r="161" spans="1:16" s="54" customFormat="1" ht="25.5" customHeight="1" thickBot="1">
      <c r="A161" s="167"/>
      <c r="B161" s="167"/>
      <c r="C161" s="167"/>
      <c r="D161" s="57"/>
      <c r="E161" s="57"/>
      <c r="F161" s="168"/>
      <c r="G161" s="169"/>
      <c r="H161" s="168"/>
      <c r="I161" s="170"/>
      <c r="J161" s="170"/>
      <c r="K161" s="170"/>
      <c r="L161" s="171"/>
      <c r="M161" s="145">
        <f>M15+M18+M21+M28+M31+M52+M59+M62+M65+M74+M79+M91+M109+M114+M137+M141+M150+M153+M158</f>
        <v>165402</v>
      </c>
      <c r="N161" s="145"/>
      <c r="O161" s="90">
        <f>O15+O18+O21+O28+O31+O52+O59+O62+O65+O74+O79+O91+O109+O114+O137+O141+O150+O153+O158</f>
        <v>151872.5</v>
      </c>
      <c r="P161" s="89">
        <f>91.82</f>
        <v>91.82</v>
      </c>
    </row>
    <row r="162" spans="1:16" s="54" customFormat="1" ht="15.75" customHeight="1">
      <c r="A162" s="142"/>
      <c r="B162" s="142"/>
      <c r="C162" s="142"/>
      <c r="D162" s="142"/>
      <c r="E162" s="142"/>
      <c r="F162" s="142"/>
      <c r="G162" s="142"/>
      <c r="H162" s="142"/>
      <c r="I162" s="142"/>
      <c r="J162" s="142"/>
      <c r="K162" s="142"/>
      <c r="L162" s="142"/>
      <c r="M162" s="142"/>
      <c r="N162" s="142"/>
      <c r="O162" s="142"/>
      <c r="P162" s="142"/>
    </row>
    <row r="163" spans="1:16" s="54" customFormat="1" ht="15.75" customHeight="1">
      <c r="A163" s="142"/>
      <c r="B163" s="142"/>
      <c r="C163" s="142"/>
      <c r="D163" s="142"/>
      <c r="E163" s="142"/>
      <c r="F163" s="142"/>
      <c r="G163" s="142"/>
      <c r="H163" s="142"/>
      <c r="I163" s="142"/>
      <c r="J163" s="142"/>
      <c r="K163" s="142"/>
      <c r="L163" s="142"/>
      <c r="M163" s="142"/>
      <c r="N163" s="142"/>
      <c r="O163" s="142"/>
      <c r="P163" s="142"/>
    </row>
    <row r="164" spans="1:16" s="54" customFormat="1" ht="13.5" customHeight="1">
      <c r="A164" s="142" t="s">
        <v>391</v>
      </c>
      <c r="B164" s="142"/>
      <c r="C164" s="142"/>
      <c r="D164" s="142"/>
      <c r="E164" s="142"/>
      <c r="F164" s="142"/>
      <c r="G164" s="142"/>
      <c r="H164" s="142"/>
      <c r="I164" s="142"/>
      <c r="J164" s="142"/>
      <c r="K164" s="142"/>
      <c r="L164" s="142"/>
      <c r="M164" s="142"/>
      <c r="N164" s="142"/>
      <c r="O164" s="142"/>
      <c r="P164" s="142"/>
    </row>
    <row r="166" spans="1:15" ht="12.75">
      <c r="A166" s="126"/>
      <c r="B166" s="126"/>
      <c r="C166" s="126"/>
      <c r="D166" s="126"/>
      <c r="M166" s="126"/>
      <c r="N166" s="126"/>
      <c r="O166" s="126"/>
    </row>
  </sheetData>
  <sheetProtection/>
  <mergeCells count="608">
    <mergeCell ref="A163:P163"/>
    <mergeCell ref="H159:L159"/>
    <mergeCell ref="H26:L26"/>
    <mergeCell ref="A161:C161"/>
    <mergeCell ref="F160:G160"/>
    <mergeCell ref="F161:G161"/>
    <mergeCell ref="A160:C160"/>
    <mergeCell ref="H149:L149"/>
    <mergeCell ref="H161:L161"/>
    <mergeCell ref="H160:L160"/>
    <mergeCell ref="A162:P162"/>
    <mergeCell ref="H154:L154"/>
    <mergeCell ref="H155:L155"/>
    <mergeCell ref="H24:L24"/>
    <mergeCell ref="H27:L27"/>
    <mergeCell ref="H28:L28"/>
    <mergeCell ref="H152:L152"/>
    <mergeCell ref="H153:L153"/>
    <mergeCell ref="H150:L150"/>
    <mergeCell ref="H151:L151"/>
    <mergeCell ref="H148:L148"/>
    <mergeCell ref="H157:L157"/>
    <mergeCell ref="H158:L158"/>
    <mergeCell ref="A157:C157"/>
    <mergeCell ref="F156:G156"/>
    <mergeCell ref="F157:G157"/>
    <mergeCell ref="A156:C156"/>
    <mergeCell ref="H156:L156"/>
    <mergeCell ref="A154:C154"/>
    <mergeCell ref="F154:G154"/>
    <mergeCell ref="A150:C150"/>
    <mergeCell ref="F151:G151"/>
    <mergeCell ref="F150:G150"/>
    <mergeCell ref="A159:C159"/>
    <mergeCell ref="F158:G158"/>
    <mergeCell ref="F159:G159"/>
    <mergeCell ref="A158:C158"/>
    <mergeCell ref="F155:G155"/>
    <mergeCell ref="A153:C153"/>
    <mergeCell ref="A155:C155"/>
    <mergeCell ref="A152:C152"/>
    <mergeCell ref="F153:G153"/>
    <mergeCell ref="F152:G152"/>
    <mergeCell ref="A151:C151"/>
    <mergeCell ref="A147:C147"/>
    <mergeCell ref="H146:L146"/>
    <mergeCell ref="H147:L147"/>
    <mergeCell ref="A146:C146"/>
    <mergeCell ref="F147:G147"/>
    <mergeCell ref="F146:G146"/>
    <mergeCell ref="A149:C149"/>
    <mergeCell ref="A148:C148"/>
    <mergeCell ref="F149:G149"/>
    <mergeCell ref="F148:G148"/>
    <mergeCell ref="A145:C145"/>
    <mergeCell ref="H144:L144"/>
    <mergeCell ref="H145:L145"/>
    <mergeCell ref="A144:C144"/>
    <mergeCell ref="F145:G145"/>
    <mergeCell ref="F144:G144"/>
    <mergeCell ref="A143:C143"/>
    <mergeCell ref="H142:L142"/>
    <mergeCell ref="H143:L143"/>
    <mergeCell ref="A142:C142"/>
    <mergeCell ref="F143:G143"/>
    <mergeCell ref="F142:G142"/>
    <mergeCell ref="A141:C141"/>
    <mergeCell ref="H140:L140"/>
    <mergeCell ref="H141:L141"/>
    <mergeCell ref="A140:C140"/>
    <mergeCell ref="F141:G141"/>
    <mergeCell ref="F140:G140"/>
    <mergeCell ref="A139:C139"/>
    <mergeCell ref="H138:L138"/>
    <mergeCell ref="H139:L139"/>
    <mergeCell ref="A138:C138"/>
    <mergeCell ref="F139:G139"/>
    <mergeCell ref="F138:G138"/>
    <mergeCell ref="A137:C137"/>
    <mergeCell ref="H136:L136"/>
    <mergeCell ref="H137:L137"/>
    <mergeCell ref="A136:C136"/>
    <mergeCell ref="F137:G137"/>
    <mergeCell ref="F136:G136"/>
    <mergeCell ref="A135:C135"/>
    <mergeCell ref="H134:L134"/>
    <mergeCell ref="H135:L135"/>
    <mergeCell ref="A134:C134"/>
    <mergeCell ref="F135:G135"/>
    <mergeCell ref="F134:G134"/>
    <mergeCell ref="A133:C133"/>
    <mergeCell ref="H132:L132"/>
    <mergeCell ref="H133:L133"/>
    <mergeCell ref="A132:C132"/>
    <mergeCell ref="F133:G133"/>
    <mergeCell ref="F132:G132"/>
    <mergeCell ref="A131:C131"/>
    <mergeCell ref="H130:L130"/>
    <mergeCell ref="H131:L131"/>
    <mergeCell ref="A130:C130"/>
    <mergeCell ref="F131:G131"/>
    <mergeCell ref="F130:G130"/>
    <mergeCell ref="A129:C129"/>
    <mergeCell ref="H128:L128"/>
    <mergeCell ref="H129:L129"/>
    <mergeCell ref="A128:C128"/>
    <mergeCell ref="F129:G129"/>
    <mergeCell ref="F128:G128"/>
    <mergeCell ref="A127:C127"/>
    <mergeCell ref="H126:L126"/>
    <mergeCell ref="H127:L127"/>
    <mergeCell ref="A126:C126"/>
    <mergeCell ref="F127:G127"/>
    <mergeCell ref="F126:G126"/>
    <mergeCell ref="A125:C125"/>
    <mergeCell ref="H124:L124"/>
    <mergeCell ref="H125:L125"/>
    <mergeCell ref="A124:C124"/>
    <mergeCell ref="F125:G125"/>
    <mergeCell ref="F124:G124"/>
    <mergeCell ref="A123:C123"/>
    <mergeCell ref="H122:L122"/>
    <mergeCell ref="H123:L123"/>
    <mergeCell ref="A122:C122"/>
    <mergeCell ref="F123:G123"/>
    <mergeCell ref="F122:G122"/>
    <mergeCell ref="A121:C121"/>
    <mergeCell ref="H120:L120"/>
    <mergeCell ref="H121:L121"/>
    <mergeCell ref="A120:C120"/>
    <mergeCell ref="F121:G121"/>
    <mergeCell ref="F120:G120"/>
    <mergeCell ref="A119:C119"/>
    <mergeCell ref="H118:L118"/>
    <mergeCell ref="H119:L119"/>
    <mergeCell ref="A118:C118"/>
    <mergeCell ref="F119:G119"/>
    <mergeCell ref="F118:G118"/>
    <mergeCell ref="A117:C117"/>
    <mergeCell ref="H116:L116"/>
    <mergeCell ref="H117:L117"/>
    <mergeCell ref="A116:C116"/>
    <mergeCell ref="F117:G117"/>
    <mergeCell ref="F116:G116"/>
    <mergeCell ref="A115:C115"/>
    <mergeCell ref="H114:L114"/>
    <mergeCell ref="H115:L115"/>
    <mergeCell ref="A114:C114"/>
    <mergeCell ref="F115:G115"/>
    <mergeCell ref="F114:G114"/>
    <mergeCell ref="A113:C113"/>
    <mergeCell ref="H112:L112"/>
    <mergeCell ref="H113:L113"/>
    <mergeCell ref="A112:C112"/>
    <mergeCell ref="F113:G113"/>
    <mergeCell ref="F112:G112"/>
    <mergeCell ref="A111:C111"/>
    <mergeCell ref="H110:L110"/>
    <mergeCell ref="H111:L111"/>
    <mergeCell ref="A110:C110"/>
    <mergeCell ref="F111:G111"/>
    <mergeCell ref="F110:G110"/>
    <mergeCell ref="A109:C109"/>
    <mergeCell ref="H108:L108"/>
    <mergeCell ref="H109:L109"/>
    <mergeCell ref="A108:C108"/>
    <mergeCell ref="F109:G109"/>
    <mergeCell ref="F108:G108"/>
    <mergeCell ref="A107:C107"/>
    <mergeCell ref="H106:L106"/>
    <mergeCell ref="H107:L107"/>
    <mergeCell ref="A106:C106"/>
    <mergeCell ref="F107:G107"/>
    <mergeCell ref="F106:G106"/>
    <mergeCell ref="A105:C105"/>
    <mergeCell ref="H104:L104"/>
    <mergeCell ref="H105:L105"/>
    <mergeCell ref="A104:C104"/>
    <mergeCell ref="F105:G105"/>
    <mergeCell ref="F104:G104"/>
    <mergeCell ref="A103:C103"/>
    <mergeCell ref="H102:L102"/>
    <mergeCell ref="H103:L103"/>
    <mergeCell ref="A102:C102"/>
    <mergeCell ref="F103:G103"/>
    <mergeCell ref="F102:G102"/>
    <mergeCell ref="A101:C101"/>
    <mergeCell ref="H100:L100"/>
    <mergeCell ref="H101:L101"/>
    <mergeCell ref="A100:C100"/>
    <mergeCell ref="F101:G101"/>
    <mergeCell ref="F100:G100"/>
    <mergeCell ref="A99:C99"/>
    <mergeCell ref="H98:L98"/>
    <mergeCell ref="H99:L99"/>
    <mergeCell ref="A98:C98"/>
    <mergeCell ref="F99:G99"/>
    <mergeCell ref="F98:G98"/>
    <mergeCell ref="A97:C97"/>
    <mergeCell ref="H96:L96"/>
    <mergeCell ref="H97:L97"/>
    <mergeCell ref="A96:C96"/>
    <mergeCell ref="F97:G97"/>
    <mergeCell ref="F96:G96"/>
    <mergeCell ref="A95:C95"/>
    <mergeCell ref="H94:L94"/>
    <mergeCell ref="H95:L95"/>
    <mergeCell ref="A94:C94"/>
    <mergeCell ref="F95:G95"/>
    <mergeCell ref="F94:G94"/>
    <mergeCell ref="A93:C93"/>
    <mergeCell ref="H92:L92"/>
    <mergeCell ref="H93:L93"/>
    <mergeCell ref="A92:C92"/>
    <mergeCell ref="F93:G93"/>
    <mergeCell ref="F92:G92"/>
    <mergeCell ref="A91:C91"/>
    <mergeCell ref="H90:L90"/>
    <mergeCell ref="H91:L91"/>
    <mergeCell ref="A90:C90"/>
    <mergeCell ref="F91:G91"/>
    <mergeCell ref="F90:G90"/>
    <mergeCell ref="A89:C89"/>
    <mergeCell ref="H88:L88"/>
    <mergeCell ref="H89:L89"/>
    <mergeCell ref="A88:C88"/>
    <mergeCell ref="F89:G89"/>
    <mergeCell ref="F88:G88"/>
    <mergeCell ref="A87:C87"/>
    <mergeCell ref="H86:L86"/>
    <mergeCell ref="H87:L87"/>
    <mergeCell ref="A86:C86"/>
    <mergeCell ref="F87:G87"/>
    <mergeCell ref="F86:G86"/>
    <mergeCell ref="A85:C85"/>
    <mergeCell ref="H84:L84"/>
    <mergeCell ref="H85:L85"/>
    <mergeCell ref="A84:C84"/>
    <mergeCell ref="F85:G85"/>
    <mergeCell ref="F84:G84"/>
    <mergeCell ref="A83:C83"/>
    <mergeCell ref="H82:L82"/>
    <mergeCell ref="H83:L83"/>
    <mergeCell ref="A82:C82"/>
    <mergeCell ref="F83:G83"/>
    <mergeCell ref="F82:G82"/>
    <mergeCell ref="A81:C81"/>
    <mergeCell ref="H80:L80"/>
    <mergeCell ref="H81:L81"/>
    <mergeCell ref="A80:C80"/>
    <mergeCell ref="F81:G81"/>
    <mergeCell ref="F80:G80"/>
    <mergeCell ref="A79:C79"/>
    <mergeCell ref="H78:L78"/>
    <mergeCell ref="H79:L79"/>
    <mergeCell ref="A78:C78"/>
    <mergeCell ref="F79:G79"/>
    <mergeCell ref="F78:G78"/>
    <mergeCell ref="A77:C77"/>
    <mergeCell ref="H76:L76"/>
    <mergeCell ref="H77:L77"/>
    <mergeCell ref="A76:C76"/>
    <mergeCell ref="F77:G77"/>
    <mergeCell ref="F76:G76"/>
    <mergeCell ref="A75:C75"/>
    <mergeCell ref="H74:L74"/>
    <mergeCell ref="H75:L75"/>
    <mergeCell ref="A74:C74"/>
    <mergeCell ref="F75:G75"/>
    <mergeCell ref="F74:G74"/>
    <mergeCell ref="A73:C73"/>
    <mergeCell ref="H72:L72"/>
    <mergeCell ref="H73:L73"/>
    <mergeCell ref="A72:C72"/>
    <mergeCell ref="F73:G73"/>
    <mergeCell ref="F72:G72"/>
    <mergeCell ref="A71:C71"/>
    <mergeCell ref="H70:L70"/>
    <mergeCell ref="H71:L71"/>
    <mergeCell ref="A70:C70"/>
    <mergeCell ref="F71:G71"/>
    <mergeCell ref="F70:G70"/>
    <mergeCell ref="A69:C69"/>
    <mergeCell ref="H68:L68"/>
    <mergeCell ref="H69:L69"/>
    <mergeCell ref="A68:C68"/>
    <mergeCell ref="F69:G69"/>
    <mergeCell ref="F68:G68"/>
    <mergeCell ref="A67:C67"/>
    <mergeCell ref="H66:L66"/>
    <mergeCell ref="H67:L67"/>
    <mergeCell ref="A66:C66"/>
    <mergeCell ref="F67:G67"/>
    <mergeCell ref="F66:G66"/>
    <mergeCell ref="A65:C65"/>
    <mergeCell ref="H64:L64"/>
    <mergeCell ref="H65:L65"/>
    <mergeCell ref="A64:C64"/>
    <mergeCell ref="F65:G65"/>
    <mergeCell ref="F64:G64"/>
    <mergeCell ref="A63:C63"/>
    <mergeCell ref="H62:L62"/>
    <mergeCell ref="H63:L63"/>
    <mergeCell ref="A62:C62"/>
    <mergeCell ref="F63:G63"/>
    <mergeCell ref="F62:G62"/>
    <mergeCell ref="A61:C61"/>
    <mergeCell ref="H60:L60"/>
    <mergeCell ref="H61:L61"/>
    <mergeCell ref="A60:C60"/>
    <mergeCell ref="F61:G61"/>
    <mergeCell ref="F60:G60"/>
    <mergeCell ref="A59:C59"/>
    <mergeCell ref="H58:L58"/>
    <mergeCell ref="H59:L59"/>
    <mergeCell ref="A58:C58"/>
    <mergeCell ref="F59:G59"/>
    <mergeCell ref="F58:G58"/>
    <mergeCell ref="A57:C57"/>
    <mergeCell ref="H56:L56"/>
    <mergeCell ref="H57:L57"/>
    <mergeCell ref="A56:C56"/>
    <mergeCell ref="F57:G57"/>
    <mergeCell ref="F56:G56"/>
    <mergeCell ref="A55:C55"/>
    <mergeCell ref="H54:L54"/>
    <mergeCell ref="H55:L55"/>
    <mergeCell ref="A54:C54"/>
    <mergeCell ref="F55:G55"/>
    <mergeCell ref="F54:G54"/>
    <mergeCell ref="A53:C53"/>
    <mergeCell ref="H52:L52"/>
    <mergeCell ref="H53:L53"/>
    <mergeCell ref="A52:C52"/>
    <mergeCell ref="F53:G53"/>
    <mergeCell ref="F52:G52"/>
    <mergeCell ref="A51:C51"/>
    <mergeCell ref="H50:L50"/>
    <mergeCell ref="H51:L51"/>
    <mergeCell ref="A50:C50"/>
    <mergeCell ref="F51:G51"/>
    <mergeCell ref="F50:G50"/>
    <mergeCell ref="A49:C49"/>
    <mergeCell ref="H48:L48"/>
    <mergeCell ref="H49:L49"/>
    <mergeCell ref="A48:C48"/>
    <mergeCell ref="F49:G49"/>
    <mergeCell ref="F48:G48"/>
    <mergeCell ref="A47:C47"/>
    <mergeCell ref="H46:L46"/>
    <mergeCell ref="H47:L47"/>
    <mergeCell ref="A46:C46"/>
    <mergeCell ref="F47:G47"/>
    <mergeCell ref="F46:G46"/>
    <mergeCell ref="A45:C45"/>
    <mergeCell ref="H44:L44"/>
    <mergeCell ref="H45:L45"/>
    <mergeCell ref="A44:C44"/>
    <mergeCell ref="F45:G45"/>
    <mergeCell ref="F44:G44"/>
    <mergeCell ref="A43:C43"/>
    <mergeCell ref="H42:L42"/>
    <mergeCell ref="H43:L43"/>
    <mergeCell ref="A42:C42"/>
    <mergeCell ref="F43:G43"/>
    <mergeCell ref="F42:G42"/>
    <mergeCell ref="A41:C41"/>
    <mergeCell ref="H40:L40"/>
    <mergeCell ref="H41:L41"/>
    <mergeCell ref="A40:C40"/>
    <mergeCell ref="F41:G41"/>
    <mergeCell ref="F40:G40"/>
    <mergeCell ref="A39:C39"/>
    <mergeCell ref="H38:L38"/>
    <mergeCell ref="H39:L39"/>
    <mergeCell ref="A38:C38"/>
    <mergeCell ref="F39:G39"/>
    <mergeCell ref="F38:G38"/>
    <mergeCell ref="H34:L34"/>
    <mergeCell ref="H35:L35"/>
    <mergeCell ref="A34:C34"/>
    <mergeCell ref="F35:G35"/>
    <mergeCell ref="F34:G34"/>
    <mergeCell ref="H37:L37"/>
    <mergeCell ref="A36:C36"/>
    <mergeCell ref="F37:G37"/>
    <mergeCell ref="F36:G36"/>
    <mergeCell ref="I1:P1"/>
    <mergeCell ref="A166:D166"/>
    <mergeCell ref="F29:G29"/>
    <mergeCell ref="F28:G28"/>
    <mergeCell ref="A31:C31"/>
    <mergeCell ref="H29:L29"/>
    <mergeCell ref="A33:C33"/>
    <mergeCell ref="H32:L32"/>
    <mergeCell ref="H33:L33"/>
    <mergeCell ref="A32:C32"/>
    <mergeCell ref="A28:C28"/>
    <mergeCell ref="A27:C27"/>
    <mergeCell ref="F27:G27"/>
    <mergeCell ref="M166:O166"/>
    <mergeCell ref="F33:G33"/>
    <mergeCell ref="F32:G32"/>
    <mergeCell ref="H30:L30"/>
    <mergeCell ref="H31:L31"/>
    <mergeCell ref="A30:C30"/>
    <mergeCell ref="H36:L36"/>
    <mergeCell ref="A26:C26"/>
    <mergeCell ref="A24:C24"/>
    <mergeCell ref="F24:G24"/>
    <mergeCell ref="F26:G26"/>
    <mergeCell ref="A29:C29"/>
    <mergeCell ref="A35:C35"/>
    <mergeCell ref="A37:C37"/>
    <mergeCell ref="F31:G31"/>
    <mergeCell ref="F30:G30"/>
    <mergeCell ref="A14:L14"/>
    <mergeCell ref="M14:N14"/>
    <mergeCell ref="A9:P10"/>
    <mergeCell ref="O11:P11"/>
    <mergeCell ref="A12:C12"/>
    <mergeCell ref="F12:G12"/>
    <mergeCell ref="H12:L12"/>
    <mergeCell ref="M12:N12"/>
    <mergeCell ref="A13:C13"/>
    <mergeCell ref="F13:G13"/>
    <mergeCell ref="H13:L13"/>
    <mergeCell ref="M13:N13"/>
    <mergeCell ref="A16:C16"/>
    <mergeCell ref="F16:G16"/>
    <mergeCell ref="H16:L16"/>
    <mergeCell ref="M16:N16"/>
    <mergeCell ref="A15:C15"/>
    <mergeCell ref="F15:G15"/>
    <mergeCell ref="H15:L15"/>
    <mergeCell ref="M15:N15"/>
    <mergeCell ref="A18:C18"/>
    <mergeCell ref="F18:G18"/>
    <mergeCell ref="H18:L18"/>
    <mergeCell ref="M18:N18"/>
    <mergeCell ref="A17:C17"/>
    <mergeCell ref="F17:G17"/>
    <mergeCell ref="H17:L17"/>
    <mergeCell ref="M17:N17"/>
    <mergeCell ref="A20:C20"/>
    <mergeCell ref="F20:G20"/>
    <mergeCell ref="H20:L20"/>
    <mergeCell ref="M20:N20"/>
    <mergeCell ref="A19:C19"/>
    <mergeCell ref="F19:G19"/>
    <mergeCell ref="H19:L19"/>
    <mergeCell ref="M19:N19"/>
    <mergeCell ref="A22:C22"/>
    <mergeCell ref="F22:G22"/>
    <mergeCell ref="H22:L22"/>
    <mergeCell ref="M22:N22"/>
    <mergeCell ref="A21:C21"/>
    <mergeCell ref="F21:G21"/>
    <mergeCell ref="H21:L21"/>
    <mergeCell ref="M21:N21"/>
    <mergeCell ref="M24:N24"/>
    <mergeCell ref="A25:C25"/>
    <mergeCell ref="F25:G25"/>
    <mergeCell ref="H25:L25"/>
    <mergeCell ref="M25:N25"/>
    <mergeCell ref="A23:C23"/>
    <mergeCell ref="F23:G23"/>
    <mergeCell ref="H23:L23"/>
    <mergeCell ref="M23:N23"/>
    <mergeCell ref="M36:N36"/>
    <mergeCell ref="M37:N37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48:N48"/>
    <mergeCell ref="M49:N49"/>
    <mergeCell ref="M38:N38"/>
    <mergeCell ref="M39:N39"/>
    <mergeCell ref="M40:N40"/>
    <mergeCell ref="M41:N41"/>
    <mergeCell ref="M42:N42"/>
    <mergeCell ref="M43:N43"/>
    <mergeCell ref="M44:N44"/>
    <mergeCell ref="M45:N45"/>
    <mergeCell ref="M46:N46"/>
    <mergeCell ref="M47:N47"/>
    <mergeCell ref="M60:N60"/>
    <mergeCell ref="M61:N61"/>
    <mergeCell ref="M50:N50"/>
    <mergeCell ref="M51:N51"/>
    <mergeCell ref="M52:N52"/>
    <mergeCell ref="M53:N53"/>
    <mergeCell ref="M54:N54"/>
    <mergeCell ref="M55:N55"/>
    <mergeCell ref="M56:N56"/>
    <mergeCell ref="M57:N57"/>
    <mergeCell ref="M58:N58"/>
    <mergeCell ref="M59:N59"/>
    <mergeCell ref="M72:N72"/>
    <mergeCell ref="M73:N73"/>
    <mergeCell ref="M62:N62"/>
    <mergeCell ref="M63:N63"/>
    <mergeCell ref="M64:N64"/>
    <mergeCell ref="M65:N65"/>
    <mergeCell ref="M66:N66"/>
    <mergeCell ref="M67:N67"/>
    <mergeCell ref="M68:N68"/>
    <mergeCell ref="M69:N69"/>
    <mergeCell ref="M70:N70"/>
    <mergeCell ref="M71:N71"/>
    <mergeCell ref="M84:N84"/>
    <mergeCell ref="M85:N85"/>
    <mergeCell ref="M74:N74"/>
    <mergeCell ref="M75:N75"/>
    <mergeCell ref="M76:N76"/>
    <mergeCell ref="M77:N77"/>
    <mergeCell ref="M78:N78"/>
    <mergeCell ref="M79:N79"/>
    <mergeCell ref="M80:N80"/>
    <mergeCell ref="M81:N81"/>
    <mergeCell ref="M82:N82"/>
    <mergeCell ref="M83:N83"/>
    <mergeCell ref="M96:N96"/>
    <mergeCell ref="M97:N97"/>
    <mergeCell ref="M86:N86"/>
    <mergeCell ref="M87:N87"/>
    <mergeCell ref="M88:N88"/>
    <mergeCell ref="M89:N89"/>
    <mergeCell ref="M90:N90"/>
    <mergeCell ref="M91:N91"/>
    <mergeCell ref="M92:N92"/>
    <mergeCell ref="M93:N93"/>
    <mergeCell ref="M94:N94"/>
    <mergeCell ref="M95:N95"/>
    <mergeCell ref="M108:N108"/>
    <mergeCell ref="M109:N109"/>
    <mergeCell ref="M98:N98"/>
    <mergeCell ref="M99:N99"/>
    <mergeCell ref="M100:N100"/>
    <mergeCell ref="M101:N101"/>
    <mergeCell ref="M102:N102"/>
    <mergeCell ref="M103:N103"/>
    <mergeCell ref="M104:N104"/>
    <mergeCell ref="M105:N105"/>
    <mergeCell ref="M106:N106"/>
    <mergeCell ref="M107:N107"/>
    <mergeCell ref="M120:N120"/>
    <mergeCell ref="M121:N121"/>
    <mergeCell ref="M110:N110"/>
    <mergeCell ref="M111:N111"/>
    <mergeCell ref="M112:N112"/>
    <mergeCell ref="M113:N113"/>
    <mergeCell ref="M114:N114"/>
    <mergeCell ref="M115:N115"/>
    <mergeCell ref="M116:N116"/>
    <mergeCell ref="M117:N117"/>
    <mergeCell ref="M118:N118"/>
    <mergeCell ref="M119:N119"/>
    <mergeCell ref="M132:N132"/>
    <mergeCell ref="M133:N133"/>
    <mergeCell ref="M122:N122"/>
    <mergeCell ref="M123:N123"/>
    <mergeCell ref="M124:N124"/>
    <mergeCell ref="M125:N125"/>
    <mergeCell ref="M126:N126"/>
    <mergeCell ref="M127:N127"/>
    <mergeCell ref="M128:N128"/>
    <mergeCell ref="M129:N129"/>
    <mergeCell ref="M130:N130"/>
    <mergeCell ref="M131:N131"/>
    <mergeCell ref="M144:N144"/>
    <mergeCell ref="M145:N145"/>
    <mergeCell ref="M134:N134"/>
    <mergeCell ref="M135:N135"/>
    <mergeCell ref="M136:N136"/>
    <mergeCell ref="M137:N137"/>
    <mergeCell ref="M138:N138"/>
    <mergeCell ref="M139:N139"/>
    <mergeCell ref="M140:N140"/>
    <mergeCell ref="M141:N141"/>
    <mergeCell ref="M142:N142"/>
    <mergeCell ref="M143:N143"/>
    <mergeCell ref="M157:N157"/>
    <mergeCell ref="M150:N150"/>
    <mergeCell ref="M151:N151"/>
    <mergeCell ref="M152:N152"/>
    <mergeCell ref="M153:N153"/>
    <mergeCell ref="M146:N146"/>
    <mergeCell ref="M147:N147"/>
    <mergeCell ref="M148:N148"/>
    <mergeCell ref="M149:N149"/>
    <mergeCell ref="A164:P164"/>
    <mergeCell ref="E2:P6"/>
    <mergeCell ref="E7:P7"/>
    <mergeCell ref="M158:N158"/>
    <mergeCell ref="M159:N159"/>
    <mergeCell ref="M160:N160"/>
    <mergeCell ref="M161:N161"/>
    <mergeCell ref="M154:N154"/>
    <mergeCell ref="M155:N155"/>
    <mergeCell ref="M156:N15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41"/>
  <sheetViews>
    <sheetView zoomScalePageLayoutView="0" workbookViewId="0" topLeftCell="A1">
      <selection activeCell="E50" sqref="E50"/>
    </sheetView>
  </sheetViews>
  <sheetFormatPr defaultColWidth="9.00390625" defaultRowHeight="12.75"/>
  <cols>
    <col min="1" max="1" width="3.125" style="0" customWidth="1"/>
    <col min="2" max="2" width="19.625" style="0" customWidth="1"/>
    <col min="3" max="3" width="44.00390625" style="0" customWidth="1"/>
    <col min="4" max="4" width="16.875" style="0" customWidth="1"/>
    <col min="5" max="5" width="17.625" style="0" customWidth="1"/>
    <col min="6" max="6" width="16.875" style="0" customWidth="1"/>
  </cols>
  <sheetData>
    <row r="1" spans="4:6" ht="15.75">
      <c r="D1" s="107" t="s">
        <v>220</v>
      </c>
      <c r="E1" s="107"/>
      <c r="F1" s="40"/>
    </row>
    <row r="2" spans="4:6" ht="6" customHeight="1">
      <c r="D2" s="41"/>
      <c r="E2" s="41"/>
      <c r="F2" s="41"/>
    </row>
    <row r="3" spans="4:6" ht="12.75">
      <c r="D3" s="113" t="s">
        <v>399</v>
      </c>
      <c r="E3" s="114"/>
      <c r="F3" s="114"/>
    </row>
    <row r="4" spans="3:6" ht="12.75" customHeight="1">
      <c r="C4" s="1"/>
      <c r="D4" s="114"/>
      <c r="E4" s="114"/>
      <c r="F4" s="114"/>
    </row>
    <row r="5" spans="4:6" ht="54" customHeight="1">
      <c r="D5" s="114"/>
      <c r="E5" s="114"/>
      <c r="F5" s="114"/>
    </row>
    <row r="7" spans="2:6" ht="33.75" customHeight="1">
      <c r="B7" s="109" t="s">
        <v>228</v>
      </c>
      <c r="C7" s="110"/>
      <c r="D7" s="110"/>
      <c r="E7" s="110"/>
      <c r="F7" s="110"/>
    </row>
    <row r="8" spans="2:6" ht="15.75">
      <c r="B8" s="3"/>
      <c r="C8" s="3"/>
      <c r="D8" s="3"/>
      <c r="E8" s="3"/>
      <c r="F8" s="3" t="s">
        <v>58</v>
      </c>
    </row>
    <row r="9" spans="2:6" ht="77.25" customHeight="1">
      <c r="B9" s="4" t="s">
        <v>0</v>
      </c>
      <c r="C9" s="4" t="s">
        <v>53</v>
      </c>
      <c r="D9" s="4" t="s">
        <v>256</v>
      </c>
      <c r="E9" s="4" t="s">
        <v>229</v>
      </c>
      <c r="F9" s="4" t="s">
        <v>167</v>
      </c>
    </row>
    <row r="10" spans="2:6" ht="14.25">
      <c r="B10" s="10" t="s">
        <v>3</v>
      </c>
      <c r="C10" s="6" t="s">
        <v>4</v>
      </c>
      <c r="D10" s="24">
        <f>SUM(D11:D15)</f>
        <v>26114.799999999996</v>
      </c>
      <c r="E10" s="24">
        <f>SUM(E11:E15)</f>
        <v>25879.2</v>
      </c>
      <c r="F10" s="24">
        <f aca="true" t="shared" si="0" ref="F10:F39">E10/D10*100</f>
        <v>99.09782958322486</v>
      </c>
    </row>
    <row r="11" spans="2:6" ht="44.25" customHeight="1">
      <c r="B11" s="8" t="s">
        <v>5</v>
      </c>
      <c r="C11" s="4" t="s">
        <v>35</v>
      </c>
      <c r="D11" s="25">
        <v>777.5</v>
      </c>
      <c r="E11" s="25">
        <v>770.3</v>
      </c>
      <c r="F11" s="25">
        <f t="shared" si="0"/>
        <v>99.07395498392282</v>
      </c>
    </row>
    <row r="12" spans="2:6" ht="45.75" customHeight="1">
      <c r="B12" s="12" t="s">
        <v>6</v>
      </c>
      <c r="C12" s="7" t="s">
        <v>19</v>
      </c>
      <c r="D12" s="49">
        <v>16.8</v>
      </c>
      <c r="E12" s="49">
        <v>16.8</v>
      </c>
      <c r="F12" s="25">
        <f t="shared" si="0"/>
        <v>100</v>
      </c>
    </row>
    <row r="13" spans="2:6" ht="51">
      <c r="B13" s="9" t="s">
        <v>7</v>
      </c>
      <c r="C13" s="13" t="s">
        <v>54</v>
      </c>
      <c r="D13" s="50">
        <v>15373.4</v>
      </c>
      <c r="E13" s="50">
        <v>15255.6</v>
      </c>
      <c r="F13" s="25">
        <f t="shared" si="0"/>
        <v>99.23374139747877</v>
      </c>
    </row>
    <row r="14" spans="2:6" ht="38.25">
      <c r="B14" s="14" t="s">
        <v>230</v>
      </c>
      <c r="C14" s="13" t="s">
        <v>231</v>
      </c>
      <c r="D14" s="51">
        <v>814</v>
      </c>
      <c r="E14" s="51">
        <v>814</v>
      </c>
      <c r="F14" s="25">
        <f>E14/D14*100</f>
        <v>100</v>
      </c>
    </row>
    <row r="15" spans="2:6" ht="15">
      <c r="B15" s="14" t="s">
        <v>168</v>
      </c>
      <c r="C15" s="13" t="s">
        <v>20</v>
      </c>
      <c r="D15" s="51">
        <v>9133.1</v>
      </c>
      <c r="E15" s="51">
        <v>9022.5</v>
      </c>
      <c r="F15" s="25">
        <f t="shared" si="0"/>
        <v>98.78902015744927</v>
      </c>
    </row>
    <row r="16" spans="2:6" ht="25.5">
      <c r="B16" s="15" t="s">
        <v>8</v>
      </c>
      <c r="C16" s="16" t="s">
        <v>21</v>
      </c>
      <c r="D16" s="52">
        <f>SUM(D17:D18)</f>
        <v>6480.2</v>
      </c>
      <c r="E16" s="52">
        <f>SUM(E17:E18)</f>
        <v>6415</v>
      </c>
      <c r="F16" s="24">
        <f t="shared" si="0"/>
        <v>98.99385821425265</v>
      </c>
    </row>
    <row r="17" spans="2:6" ht="38.25">
      <c r="B17" s="14" t="s">
        <v>9</v>
      </c>
      <c r="C17" s="13" t="s">
        <v>55</v>
      </c>
      <c r="D17" s="51">
        <v>6400.2</v>
      </c>
      <c r="E17" s="51">
        <v>6360</v>
      </c>
      <c r="F17" s="25">
        <f t="shared" si="0"/>
        <v>99.37189462829286</v>
      </c>
    </row>
    <row r="18" spans="2:6" ht="25.5">
      <c r="B18" s="14" t="s">
        <v>62</v>
      </c>
      <c r="C18" s="13" t="s">
        <v>61</v>
      </c>
      <c r="D18" s="51">
        <v>80</v>
      </c>
      <c r="E18" s="51">
        <v>55</v>
      </c>
      <c r="F18" s="25">
        <f t="shared" si="0"/>
        <v>68.75</v>
      </c>
    </row>
    <row r="19" spans="2:7" ht="14.25">
      <c r="B19" s="15" t="s">
        <v>10</v>
      </c>
      <c r="C19" s="16" t="s">
        <v>22</v>
      </c>
      <c r="D19" s="52">
        <f>SUM(D20:D22)</f>
        <v>42594</v>
      </c>
      <c r="E19" s="52">
        <f>SUM(E20:E22)</f>
        <v>32812.6</v>
      </c>
      <c r="F19" s="24">
        <f t="shared" si="0"/>
        <v>77.03573273230971</v>
      </c>
      <c r="G19" s="11"/>
    </row>
    <row r="20" spans="2:7" ht="15">
      <c r="B20" s="17" t="s">
        <v>33</v>
      </c>
      <c r="C20" s="13" t="s">
        <v>34</v>
      </c>
      <c r="D20" s="51">
        <v>1682</v>
      </c>
      <c r="E20" s="51">
        <v>1682</v>
      </c>
      <c r="F20" s="25">
        <f>E20/D20*100</f>
        <v>100</v>
      </c>
      <c r="G20" s="11"/>
    </row>
    <row r="21" spans="2:7" ht="15">
      <c r="B21" s="17" t="s">
        <v>173</v>
      </c>
      <c r="C21" s="13" t="s">
        <v>174</v>
      </c>
      <c r="D21" s="51">
        <v>40464</v>
      </c>
      <c r="E21" s="51">
        <v>30711.1</v>
      </c>
      <c r="F21" s="25">
        <f t="shared" si="0"/>
        <v>75.89734084618426</v>
      </c>
      <c r="G21" s="11"/>
    </row>
    <row r="22" spans="2:6" ht="18.75" customHeight="1">
      <c r="B22" s="14" t="s">
        <v>11</v>
      </c>
      <c r="C22" s="13" t="s">
        <v>23</v>
      </c>
      <c r="D22" s="51">
        <v>448</v>
      </c>
      <c r="E22" s="51">
        <v>419.5</v>
      </c>
      <c r="F22" s="25">
        <f t="shared" si="0"/>
        <v>93.63839285714286</v>
      </c>
    </row>
    <row r="23" spans="2:7" ht="14.25">
      <c r="B23" s="15" t="s">
        <v>12</v>
      </c>
      <c r="C23" s="16" t="s">
        <v>24</v>
      </c>
      <c r="D23" s="52">
        <f>SUM(D24:D26)</f>
        <v>52739.200000000004</v>
      </c>
      <c r="E23" s="52">
        <f>SUM(E24:E26)</f>
        <v>50497.2</v>
      </c>
      <c r="F23" s="24">
        <f t="shared" si="0"/>
        <v>95.74889266428008</v>
      </c>
      <c r="G23" s="11"/>
    </row>
    <row r="24" spans="2:7" ht="15" hidden="1">
      <c r="B24" s="17" t="s">
        <v>63</v>
      </c>
      <c r="C24" s="13" t="s">
        <v>65</v>
      </c>
      <c r="D24" s="51"/>
      <c r="E24" s="51"/>
      <c r="F24" s="25" t="e">
        <f t="shared" si="0"/>
        <v>#DIV/0!</v>
      </c>
      <c r="G24" s="11"/>
    </row>
    <row r="25" spans="2:6" ht="15">
      <c r="B25" s="14" t="s">
        <v>13</v>
      </c>
      <c r="C25" s="13" t="s">
        <v>25</v>
      </c>
      <c r="D25" s="51">
        <v>15496.9</v>
      </c>
      <c r="E25" s="51">
        <v>13837.3</v>
      </c>
      <c r="F25" s="25">
        <f t="shared" si="0"/>
        <v>89.29076137808207</v>
      </c>
    </row>
    <row r="26" spans="2:6" ht="15">
      <c r="B26" s="14" t="s">
        <v>14</v>
      </c>
      <c r="C26" s="13" t="s">
        <v>26</v>
      </c>
      <c r="D26" s="51">
        <v>37242.3</v>
      </c>
      <c r="E26" s="51">
        <v>36659.9</v>
      </c>
      <c r="F26" s="25">
        <f t="shared" si="0"/>
        <v>98.43618680908537</v>
      </c>
    </row>
    <row r="27" spans="2:6" ht="14.25">
      <c r="B27" s="15" t="s">
        <v>15</v>
      </c>
      <c r="C27" s="16" t="s">
        <v>27</v>
      </c>
      <c r="D27" s="52">
        <f>D28</f>
        <v>380.6</v>
      </c>
      <c r="E27" s="52">
        <f>E28</f>
        <v>379.9</v>
      </c>
      <c r="F27" s="24">
        <f t="shared" si="0"/>
        <v>99.81607987388334</v>
      </c>
    </row>
    <row r="28" spans="2:6" ht="15">
      <c r="B28" s="14" t="s">
        <v>16</v>
      </c>
      <c r="C28" s="13" t="s">
        <v>28</v>
      </c>
      <c r="D28" s="51">
        <v>380.6</v>
      </c>
      <c r="E28" s="51">
        <v>379.9</v>
      </c>
      <c r="F28" s="25">
        <f t="shared" si="0"/>
        <v>99.81607987388334</v>
      </c>
    </row>
    <row r="29" spans="2:6" ht="14.25">
      <c r="B29" s="15" t="s">
        <v>17</v>
      </c>
      <c r="C29" s="16" t="s">
        <v>172</v>
      </c>
      <c r="D29" s="52">
        <f>SUM(D30:D31)</f>
        <v>33006.4</v>
      </c>
      <c r="E29" s="52">
        <f>SUM(E30:E31)</f>
        <v>31944.600000000002</v>
      </c>
      <c r="F29" s="24">
        <f t="shared" si="0"/>
        <v>96.78304813611905</v>
      </c>
    </row>
    <row r="30" spans="2:6" ht="15">
      <c r="B30" s="14" t="s">
        <v>18</v>
      </c>
      <c r="C30" s="13" t="s">
        <v>29</v>
      </c>
      <c r="D30" s="51">
        <v>31612.4</v>
      </c>
      <c r="E30" s="51">
        <v>30556.9</v>
      </c>
      <c r="F30" s="25">
        <f t="shared" si="0"/>
        <v>96.66112031987448</v>
      </c>
    </row>
    <row r="31" spans="2:6" ht="25.5">
      <c r="B31" s="14" t="s">
        <v>169</v>
      </c>
      <c r="C31" s="13" t="s">
        <v>170</v>
      </c>
      <c r="D31" s="51">
        <v>1394</v>
      </c>
      <c r="E31" s="51">
        <v>1387.7</v>
      </c>
      <c r="F31" s="25">
        <f t="shared" si="0"/>
        <v>99.5480631276901</v>
      </c>
    </row>
    <row r="32" spans="2:6" ht="14.25">
      <c r="B32" s="15">
        <v>1000</v>
      </c>
      <c r="C32" s="16" t="s">
        <v>31</v>
      </c>
      <c r="D32" s="52">
        <f>SUM(D33:D34)</f>
        <v>2342.2</v>
      </c>
      <c r="E32" s="52">
        <f>SUM(E33:E34)</f>
        <v>2279.5</v>
      </c>
      <c r="F32" s="24">
        <f t="shared" si="0"/>
        <v>97.32302963026216</v>
      </c>
    </row>
    <row r="33" spans="2:6" ht="15">
      <c r="B33" s="14">
        <v>1003</v>
      </c>
      <c r="C33" s="13" t="s">
        <v>32</v>
      </c>
      <c r="D33" s="51">
        <v>2292.2</v>
      </c>
      <c r="E33" s="51">
        <v>2229.5</v>
      </c>
      <c r="F33" s="25">
        <f>E33/D33*100</f>
        <v>97.26463659366547</v>
      </c>
    </row>
    <row r="34" spans="2:6" ht="15">
      <c r="B34" s="14">
        <v>1006</v>
      </c>
      <c r="C34" s="13" t="s">
        <v>232</v>
      </c>
      <c r="D34" s="51">
        <v>50</v>
      </c>
      <c r="E34" s="51">
        <v>50</v>
      </c>
      <c r="F34" s="25">
        <f t="shared" si="0"/>
        <v>100</v>
      </c>
    </row>
    <row r="35" spans="2:6" ht="14.25">
      <c r="B35" s="15">
        <v>1100</v>
      </c>
      <c r="C35" s="16" t="s">
        <v>30</v>
      </c>
      <c r="D35" s="52">
        <f>D36</f>
        <v>1654.6</v>
      </c>
      <c r="E35" s="52">
        <f>E36</f>
        <v>1653.6</v>
      </c>
      <c r="F35" s="24">
        <f>E35/D35*100</f>
        <v>99.93956243200773</v>
      </c>
    </row>
    <row r="36" spans="2:6" ht="15">
      <c r="B36" s="14">
        <v>1102</v>
      </c>
      <c r="C36" s="13" t="s">
        <v>171</v>
      </c>
      <c r="D36" s="51">
        <v>1654.6</v>
      </c>
      <c r="E36" s="51">
        <v>1653.6</v>
      </c>
      <c r="F36" s="25">
        <f>E36/D36*100</f>
        <v>99.93956243200773</v>
      </c>
    </row>
    <row r="37" spans="2:6" ht="25.5">
      <c r="B37" s="15">
        <v>1300</v>
      </c>
      <c r="C37" s="16" t="s">
        <v>64</v>
      </c>
      <c r="D37" s="52">
        <f>D38</f>
        <v>90</v>
      </c>
      <c r="E37" s="52">
        <f>E38</f>
        <v>10.9</v>
      </c>
      <c r="F37" s="24">
        <f t="shared" si="0"/>
        <v>12.11111111111111</v>
      </c>
    </row>
    <row r="38" spans="2:6" ht="25.5">
      <c r="B38" s="14">
        <v>1301</v>
      </c>
      <c r="C38" s="13" t="s">
        <v>225</v>
      </c>
      <c r="D38" s="51">
        <v>90</v>
      </c>
      <c r="E38" s="51">
        <v>10.9</v>
      </c>
      <c r="F38" s="25">
        <f t="shared" si="0"/>
        <v>12.11111111111111</v>
      </c>
    </row>
    <row r="39" spans="2:6" ht="14.25">
      <c r="B39" s="111" t="s">
        <v>59</v>
      </c>
      <c r="C39" s="112"/>
      <c r="D39" s="52">
        <f>D10+D16+D19+D23+D27+D29+D35+D32+D37</f>
        <v>165402.00000000003</v>
      </c>
      <c r="E39" s="52">
        <f>E10+E16+E19+E23+E27+E29+E35+E32+E37</f>
        <v>151872.5</v>
      </c>
      <c r="F39" s="24">
        <f t="shared" si="0"/>
        <v>91.82023191980748</v>
      </c>
    </row>
    <row r="41" spans="2:5" ht="24.75" customHeight="1">
      <c r="B41" s="107" t="s">
        <v>1</v>
      </c>
      <c r="C41" s="107"/>
      <c r="D41" s="108" t="s">
        <v>67</v>
      </c>
      <c r="E41" s="108"/>
    </row>
  </sheetData>
  <sheetProtection/>
  <mergeCells count="6">
    <mergeCell ref="B41:C41"/>
    <mergeCell ref="D41:E41"/>
    <mergeCell ref="D1:E1"/>
    <mergeCell ref="B7:F7"/>
    <mergeCell ref="B39:C39"/>
    <mergeCell ref="D3:F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42"/>
  <sheetViews>
    <sheetView zoomScalePageLayoutView="0" workbookViewId="0" topLeftCell="A1">
      <selection activeCell="D45" sqref="D45"/>
    </sheetView>
  </sheetViews>
  <sheetFormatPr defaultColWidth="9.00390625" defaultRowHeight="12.75"/>
  <cols>
    <col min="1" max="1" width="1.00390625" style="0" customWidth="1"/>
    <col min="2" max="2" width="29.125" style="0" customWidth="1"/>
    <col min="3" max="3" width="47.875" style="0" customWidth="1"/>
    <col min="4" max="4" width="18.00390625" style="0" customWidth="1"/>
    <col min="5" max="5" width="14.25390625" style="0" customWidth="1"/>
    <col min="6" max="6" width="16.625" style="0" customWidth="1"/>
  </cols>
  <sheetData>
    <row r="1" ht="3" customHeight="1"/>
    <row r="2" spans="4:6" ht="15.75">
      <c r="D2" s="102" t="s">
        <v>223</v>
      </c>
      <c r="E2" s="103"/>
      <c r="F2" s="103"/>
    </row>
    <row r="3" spans="4:6" ht="6.75" customHeight="1">
      <c r="D3" s="41"/>
      <c r="E3" s="41"/>
      <c r="F3" s="41"/>
    </row>
    <row r="4" spans="4:6" ht="12.75">
      <c r="D4" s="113" t="s">
        <v>401</v>
      </c>
      <c r="E4" s="114"/>
      <c r="F4" s="114"/>
    </row>
    <row r="5" spans="3:7" ht="78.75" customHeight="1">
      <c r="C5" s="1"/>
      <c r="D5" s="114"/>
      <c r="E5" s="114"/>
      <c r="F5" s="114"/>
      <c r="G5" s="1"/>
    </row>
    <row r="6" ht="1.5" customHeight="1"/>
    <row r="7" ht="7.5" customHeight="1" hidden="1"/>
    <row r="8" spans="2:6" ht="30.75" customHeight="1">
      <c r="B8" s="109" t="s">
        <v>234</v>
      </c>
      <c r="C8" s="125"/>
      <c r="D8" s="125"/>
      <c r="E8" s="125"/>
      <c r="F8" s="125"/>
    </row>
    <row r="9" spans="2:6" ht="15.75">
      <c r="B9" s="3"/>
      <c r="C9" s="3"/>
      <c r="D9" s="3"/>
      <c r="E9" s="127" t="s">
        <v>58</v>
      </c>
      <c r="F9" s="127"/>
    </row>
    <row r="10" spans="2:6" ht="87.75" customHeight="1">
      <c r="B10" s="95" t="s">
        <v>57</v>
      </c>
      <c r="C10" s="95" t="s">
        <v>60</v>
      </c>
      <c r="D10" s="13" t="s">
        <v>257</v>
      </c>
      <c r="E10" s="128" t="s">
        <v>233</v>
      </c>
      <c r="F10" s="129"/>
    </row>
    <row r="11" spans="2:6" ht="13.5">
      <c r="B11" s="104" t="s">
        <v>147</v>
      </c>
      <c r="C11" s="105"/>
      <c r="D11" s="105"/>
      <c r="E11" s="105"/>
      <c r="F11" s="106"/>
    </row>
    <row r="12" spans="2:6" ht="31.5">
      <c r="B12" s="19"/>
      <c r="C12" s="29" t="s">
        <v>68</v>
      </c>
      <c r="D12" s="31">
        <v>20067.9</v>
      </c>
      <c r="E12" s="121">
        <v>2193</v>
      </c>
      <c r="F12" s="122"/>
    </row>
    <row r="13" spans="2:6" ht="15.75">
      <c r="B13" s="19"/>
      <c r="C13" s="28"/>
      <c r="D13" s="32"/>
      <c r="E13" s="119"/>
      <c r="F13" s="120"/>
    </row>
    <row r="14" spans="2:6" ht="31.5">
      <c r="B14" s="29" t="s">
        <v>69</v>
      </c>
      <c r="C14" s="29" t="s">
        <v>70</v>
      </c>
      <c r="D14" s="31">
        <v>11500</v>
      </c>
      <c r="E14" s="121">
        <v>6000</v>
      </c>
      <c r="F14" s="122"/>
    </row>
    <row r="15" spans="2:6" ht="15.75">
      <c r="B15" s="29"/>
      <c r="C15" s="29"/>
      <c r="D15" s="31"/>
      <c r="E15" s="121"/>
      <c r="F15" s="120"/>
    </row>
    <row r="16" spans="2:6" ht="46.5" customHeight="1">
      <c r="B16" s="28" t="s">
        <v>71</v>
      </c>
      <c r="C16" s="28" t="s">
        <v>72</v>
      </c>
      <c r="D16" s="33">
        <v>11500</v>
      </c>
      <c r="E16" s="123">
        <v>6000</v>
      </c>
      <c r="F16" s="120"/>
    </row>
    <row r="17" spans="2:6" ht="15.75">
      <c r="B17" s="28"/>
      <c r="C17" s="28"/>
      <c r="D17" s="33"/>
      <c r="E17" s="123"/>
      <c r="F17" s="120"/>
    </row>
    <row r="18" spans="2:6" ht="47.25">
      <c r="B18" s="28" t="s">
        <v>73</v>
      </c>
      <c r="C18" s="26" t="s">
        <v>74</v>
      </c>
      <c r="D18" s="33">
        <v>11500</v>
      </c>
      <c r="E18" s="123">
        <v>6000</v>
      </c>
      <c r="F18" s="120"/>
    </row>
    <row r="19" spans="2:6" ht="50.25" customHeight="1">
      <c r="B19" s="28" t="s">
        <v>75</v>
      </c>
      <c r="C19" s="38" t="s">
        <v>76</v>
      </c>
      <c r="D19" s="36">
        <v>0</v>
      </c>
      <c r="E19" s="123">
        <v>0</v>
      </c>
      <c r="F19" s="120"/>
    </row>
    <row r="20" spans="2:6" ht="50.25" customHeight="1">
      <c r="B20" s="28" t="s">
        <v>149</v>
      </c>
      <c r="C20" s="38" t="s">
        <v>77</v>
      </c>
      <c r="D20" s="33">
        <v>0</v>
      </c>
      <c r="E20" s="123">
        <v>0</v>
      </c>
      <c r="F20" s="120"/>
    </row>
    <row r="21" spans="2:6" ht="18.75">
      <c r="B21" s="19"/>
      <c r="C21" s="39"/>
      <c r="D21" s="32"/>
      <c r="E21" s="119"/>
      <c r="F21" s="120"/>
    </row>
    <row r="22" spans="2:6" s="11" customFormat="1" ht="31.5">
      <c r="B22" s="30" t="s">
        <v>37</v>
      </c>
      <c r="C22" s="37" t="s">
        <v>78</v>
      </c>
      <c r="D22" s="34">
        <v>8567.9</v>
      </c>
      <c r="E22" s="96">
        <v>-3807</v>
      </c>
      <c r="F22" s="97"/>
    </row>
    <row r="23" spans="2:6" ht="18.75">
      <c r="B23" s="21"/>
      <c r="C23" s="20"/>
      <c r="D23" s="35"/>
      <c r="E23" s="115"/>
      <c r="F23" s="116"/>
    </row>
    <row r="24" spans="2:6" ht="15.75">
      <c r="B24" s="21" t="s">
        <v>38</v>
      </c>
      <c r="C24" s="27" t="s">
        <v>39</v>
      </c>
      <c r="D24" s="36">
        <v>-156834.1</v>
      </c>
      <c r="E24" s="117">
        <v>-158849</v>
      </c>
      <c r="F24" s="118"/>
    </row>
    <row r="25" spans="2:6" ht="18.75">
      <c r="B25" s="21"/>
      <c r="C25" s="20"/>
      <c r="D25" s="35"/>
      <c r="E25" s="115"/>
      <c r="F25" s="116"/>
    </row>
    <row r="26" spans="2:6" ht="31.5">
      <c r="B26" s="21" t="s">
        <v>40</v>
      </c>
      <c r="C26" s="27" t="s">
        <v>41</v>
      </c>
      <c r="D26" s="36">
        <v>-156834.1</v>
      </c>
      <c r="E26" s="117">
        <f>E24</f>
        <v>-158849</v>
      </c>
      <c r="F26" s="118"/>
    </row>
    <row r="27" spans="2:6" ht="18.75">
      <c r="B27" s="21"/>
      <c r="C27" s="20"/>
      <c r="D27" s="35"/>
      <c r="E27" s="115"/>
      <c r="F27" s="116"/>
    </row>
    <row r="28" spans="2:6" ht="31.5">
      <c r="B28" s="21" t="s">
        <v>42</v>
      </c>
      <c r="C28" s="27" t="s">
        <v>43</v>
      </c>
      <c r="D28" s="36">
        <f>D26</f>
        <v>-156834.1</v>
      </c>
      <c r="E28" s="117">
        <f>E26</f>
        <v>-158849</v>
      </c>
      <c r="F28" s="118"/>
    </row>
    <row r="29" spans="2:6" ht="18.75">
      <c r="B29" s="21"/>
      <c r="C29" s="20"/>
      <c r="D29" s="35"/>
      <c r="E29" s="115"/>
      <c r="F29" s="116"/>
    </row>
    <row r="30" spans="2:6" ht="31.5">
      <c r="B30" s="21" t="s">
        <v>44</v>
      </c>
      <c r="C30" s="27" t="s">
        <v>45</v>
      </c>
      <c r="D30" s="36">
        <v>-156834.1</v>
      </c>
      <c r="E30" s="117">
        <f>E28</f>
        <v>-158849</v>
      </c>
      <c r="F30" s="118"/>
    </row>
    <row r="31" spans="2:6" ht="18.75">
      <c r="B31" s="21"/>
      <c r="C31" s="20"/>
      <c r="D31" s="35"/>
      <c r="E31" s="115"/>
      <c r="F31" s="116"/>
    </row>
    <row r="32" spans="2:6" ht="15.75">
      <c r="B32" s="21" t="s">
        <v>46</v>
      </c>
      <c r="C32" s="27" t="s">
        <v>47</v>
      </c>
      <c r="D32" s="36">
        <v>165402</v>
      </c>
      <c r="E32" s="117">
        <v>155042</v>
      </c>
      <c r="F32" s="118"/>
    </row>
    <row r="33" spans="2:6" ht="18.75">
      <c r="B33" s="21"/>
      <c r="C33" s="20"/>
      <c r="D33" s="35"/>
      <c r="E33" s="115"/>
      <c r="F33" s="116"/>
    </row>
    <row r="34" spans="2:6" ht="31.5">
      <c r="B34" s="21" t="s">
        <v>48</v>
      </c>
      <c r="C34" s="27" t="s">
        <v>49</v>
      </c>
      <c r="D34" s="36">
        <v>165402</v>
      </c>
      <c r="E34" s="117">
        <f>E32</f>
        <v>155042</v>
      </c>
      <c r="F34" s="118"/>
    </row>
    <row r="35" spans="2:6" ht="18.75">
      <c r="B35" s="21"/>
      <c r="C35" s="20"/>
      <c r="D35" s="35"/>
      <c r="E35" s="115"/>
      <c r="F35" s="116"/>
    </row>
    <row r="36" spans="2:6" ht="31.5">
      <c r="B36" s="21" t="s">
        <v>50</v>
      </c>
      <c r="C36" s="27" t="s">
        <v>51</v>
      </c>
      <c r="D36" s="36">
        <v>165402</v>
      </c>
      <c r="E36" s="117">
        <f>E34</f>
        <v>155042</v>
      </c>
      <c r="F36" s="118"/>
    </row>
    <row r="37" spans="2:6" ht="18.75">
      <c r="B37" s="21"/>
      <c r="C37" s="20"/>
      <c r="D37" s="35"/>
      <c r="E37" s="115"/>
      <c r="F37" s="116"/>
    </row>
    <row r="38" spans="2:6" ht="31.5">
      <c r="B38" s="21" t="s">
        <v>56</v>
      </c>
      <c r="C38" s="27" t="s">
        <v>52</v>
      </c>
      <c r="D38" s="36">
        <f>D36</f>
        <v>165402</v>
      </c>
      <c r="E38" s="117">
        <f>E36</f>
        <v>155042</v>
      </c>
      <c r="F38" s="118"/>
    </row>
    <row r="39" spans="2:5" ht="15.75">
      <c r="B39" s="18"/>
      <c r="D39" s="126"/>
      <c r="E39" s="126"/>
    </row>
    <row r="40" ht="12" customHeight="1"/>
    <row r="41" ht="12.75" hidden="1"/>
    <row r="42" spans="2:5" ht="15.75">
      <c r="B42" s="18" t="s">
        <v>1</v>
      </c>
      <c r="C42" s="5"/>
      <c r="D42" s="124" t="s">
        <v>66</v>
      </c>
      <c r="E42" s="124"/>
    </row>
  </sheetData>
  <sheetProtection/>
  <mergeCells count="35">
    <mergeCell ref="D2:F2"/>
    <mergeCell ref="B11:F11"/>
    <mergeCell ref="E32:F32"/>
    <mergeCell ref="E37:F37"/>
    <mergeCell ref="E28:F28"/>
    <mergeCell ref="E27:F27"/>
    <mergeCell ref="D4:F5"/>
    <mergeCell ref="E22:F22"/>
    <mergeCell ref="E23:F23"/>
    <mergeCell ref="E12:F12"/>
    <mergeCell ref="B8:F8"/>
    <mergeCell ref="D39:E39"/>
    <mergeCell ref="E9:F9"/>
    <mergeCell ref="E30:F30"/>
    <mergeCell ref="E17:F17"/>
    <mergeCell ref="E20:F20"/>
    <mergeCell ref="E18:F18"/>
    <mergeCell ref="E19:F19"/>
    <mergeCell ref="E10:F10"/>
    <mergeCell ref="E29:F29"/>
    <mergeCell ref="D42:E42"/>
    <mergeCell ref="E31:F31"/>
    <mergeCell ref="E24:F24"/>
    <mergeCell ref="E25:F25"/>
    <mergeCell ref="E26:F26"/>
    <mergeCell ref="E38:F38"/>
    <mergeCell ref="E21:F21"/>
    <mergeCell ref="E13:F13"/>
    <mergeCell ref="E14:F14"/>
    <mergeCell ref="E15:F15"/>
    <mergeCell ref="E16:F16"/>
    <mergeCell ref="E33:F33"/>
    <mergeCell ref="E34:F34"/>
    <mergeCell ref="E35:F35"/>
    <mergeCell ref="E36:F36"/>
  </mergeCells>
  <printOptions/>
  <pageMargins left="0.7874015748031497" right="0.7874015748031497" top="0.3937007874015748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13.875" style="0" customWidth="1"/>
    <col min="2" max="2" width="35.875" style="0" customWidth="1"/>
    <col min="3" max="3" width="23.375" style="0" customWidth="1"/>
    <col min="4" max="4" width="16.75390625" style="0" customWidth="1"/>
    <col min="5" max="5" width="26.125" style="0" customWidth="1"/>
    <col min="6" max="6" width="14.75390625" style="0" customWidth="1"/>
  </cols>
  <sheetData>
    <row r="1" spans="4:6" ht="18" customHeight="1">
      <c r="D1" s="74" t="s">
        <v>224</v>
      </c>
      <c r="E1" s="61"/>
      <c r="F1" s="2"/>
    </row>
    <row r="2" ht="5.25" customHeight="1" hidden="1"/>
    <row r="3" spans="4:6" ht="1.5" customHeight="1">
      <c r="D3" s="2"/>
      <c r="E3" s="2"/>
      <c r="F3" s="2"/>
    </row>
    <row r="4" spans="2:6" ht="91.5" customHeight="1">
      <c r="B4" s="93"/>
      <c r="C4" s="1"/>
      <c r="D4" s="113" t="s">
        <v>402</v>
      </c>
      <c r="E4" s="113"/>
      <c r="F4" s="22"/>
    </row>
    <row r="5" spans="4:6" ht="6" customHeight="1">
      <c r="D5" s="1"/>
      <c r="E5" s="1"/>
      <c r="F5" s="1"/>
    </row>
    <row r="6" ht="6.75" customHeight="1"/>
    <row r="7" spans="2:6" ht="30" customHeight="1">
      <c r="B7" s="101" t="s">
        <v>227</v>
      </c>
      <c r="C7" s="130"/>
      <c r="D7" s="130"/>
      <c r="E7" s="130"/>
      <c r="F7" s="23"/>
    </row>
    <row r="8" spans="2:6" ht="15" customHeight="1">
      <c r="B8" s="59"/>
      <c r="C8" s="60"/>
      <c r="D8" s="60"/>
      <c r="E8" s="77" t="s">
        <v>201</v>
      </c>
      <c r="F8" s="23"/>
    </row>
    <row r="9" spans="1:6" ht="63">
      <c r="A9" s="62" t="s">
        <v>204</v>
      </c>
      <c r="B9" s="26" t="s">
        <v>226</v>
      </c>
      <c r="C9" s="26" t="s">
        <v>393</v>
      </c>
      <c r="D9" s="42" t="s">
        <v>394</v>
      </c>
      <c r="E9" s="26" t="s">
        <v>395</v>
      </c>
      <c r="F9" s="3"/>
    </row>
    <row r="10" spans="1:6" ht="12.75" customHeight="1" hidden="1">
      <c r="A10" s="91"/>
      <c r="B10" s="43"/>
      <c r="C10" s="44"/>
      <c r="D10" s="45"/>
      <c r="E10" s="48"/>
      <c r="F10" s="3"/>
    </row>
    <row r="11" spans="1:6" ht="42.75" customHeight="1">
      <c r="A11" s="94" t="s">
        <v>25</v>
      </c>
      <c r="B11" s="46" t="s">
        <v>13</v>
      </c>
      <c r="C11" s="75">
        <v>5857.5</v>
      </c>
      <c r="D11" s="72">
        <v>5857.5</v>
      </c>
      <c r="E11" s="73">
        <v>5857.5</v>
      </c>
      <c r="F11" s="47"/>
    </row>
    <row r="12" spans="1:6" ht="15" customHeight="1">
      <c r="A12" s="62" t="s">
        <v>146</v>
      </c>
      <c r="B12" s="92" t="s">
        <v>392</v>
      </c>
      <c r="C12" s="76">
        <v>5857.5</v>
      </c>
      <c r="D12" s="72">
        <v>5857.5</v>
      </c>
      <c r="E12" s="73">
        <v>5857.5</v>
      </c>
      <c r="F12" s="47"/>
    </row>
    <row r="13" spans="1:6" ht="30" customHeight="1">
      <c r="A13" s="173" t="s">
        <v>396</v>
      </c>
      <c r="B13" s="173"/>
      <c r="C13" s="173"/>
      <c r="D13" s="172" t="s">
        <v>2</v>
      </c>
      <c r="E13" s="172"/>
      <c r="F13" s="47"/>
    </row>
    <row r="14" spans="2:6" ht="12.75">
      <c r="B14" s="126"/>
      <c r="C14" s="126"/>
      <c r="E14" s="126"/>
      <c r="F14" s="126"/>
    </row>
    <row r="15" spans="2:6" ht="15.75">
      <c r="B15" s="107"/>
      <c r="C15" s="107"/>
      <c r="E15" s="107"/>
      <c r="F15" s="107"/>
    </row>
    <row r="16" spans="2:6" ht="18" customHeight="1">
      <c r="B16" s="107"/>
      <c r="C16" s="107"/>
      <c r="E16" s="107"/>
      <c r="F16" s="107"/>
    </row>
    <row r="21" ht="12.75" customHeight="1"/>
  </sheetData>
  <sheetProtection/>
  <mergeCells count="10">
    <mergeCell ref="B16:C16"/>
    <mergeCell ref="E16:F16"/>
    <mergeCell ref="B14:C14"/>
    <mergeCell ref="E14:F14"/>
    <mergeCell ref="B15:C15"/>
    <mergeCell ref="E15:F15"/>
    <mergeCell ref="D13:E13"/>
    <mergeCell ref="B7:E7"/>
    <mergeCell ref="D4:E4"/>
    <mergeCell ref="A13:C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H33" sqref="H33"/>
    </sheetView>
  </sheetViews>
  <sheetFormatPr defaultColWidth="9.00390625" defaultRowHeight="12.75"/>
  <cols>
    <col min="1" max="1" width="2.125" style="0" customWidth="1"/>
    <col min="2" max="2" width="12.375" style="0" customWidth="1"/>
    <col min="3" max="3" width="40.875" style="0" customWidth="1"/>
    <col min="4" max="4" width="15.625" style="0" customWidth="1"/>
    <col min="5" max="5" width="14.25390625" style="0" customWidth="1"/>
    <col min="6" max="6" width="8.375" style="0" customWidth="1"/>
  </cols>
  <sheetData>
    <row r="1" spans="1:6" ht="18" customHeight="1">
      <c r="A1" s="1"/>
      <c r="B1" s="1"/>
      <c r="C1" s="1"/>
      <c r="D1" s="74" t="s">
        <v>221</v>
      </c>
      <c r="E1" s="61"/>
      <c r="F1" s="2"/>
    </row>
    <row r="2" spans="1:5" ht="5.25" customHeight="1" hidden="1">
      <c r="A2" s="1"/>
      <c r="B2" s="1"/>
      <c r="C2" s="1"/>
      <c r="D2" s="1"/>
      <c r="E2" s="1"/>
    </row>
    <row r="3" spans="1:6" ht="1.5" customHeight="1">
      <c r="A3" s="1"/>
      <c r="B3" s="1"/>
      <c r="C3" s="1"/>
      <c r="D3" s="2"/>
      <c r="E3" s="2"/>
      <c r="F3" s="2"/>
    </row>
    <row r="4" spans="1:6" ht="99.75" customHeight="1">
      <c r="A4" s="1"/>
      <c r="B4" s="1"/>
      <c r="C4" s="1"/>
      <c r="D4" s="98" t="s">
        <v>397</v>
      </c>
      <c r="E4" s="98"/>
      <c r="F4" s="99"/>
    </row>
    <row r="5" spans="4:6" ht="6" customHeight="1">
      <c r="D5" s="126" t="s">
        <v>403</v>
      </c>
      <c r="E5" s="126"/>
      <c r="F5" s="126"/>
    </row>
    <row r="6" spans="4:6" ht="6.75" customHeight="1">
      <c r="D6" s="126"/>
      <c r="E6" s="126"/>
      <c r="F6" s="126"/>
    </row>
    <row r="7" spans="2:6" ht="30" customHeight="1">
      <c r="B7" s="101" t="s">
        <v>235</v>
      </c>
      <c r="C7" s="130"/>
      <c r="D7" s="130"/>
      <c r="E7" s="130"/>
      <c r="F7" s="23"/>
    </row>
    <row r="8" spans="4:6" ht="12.75">
      <c r="D8" s="100" t="s">
        <v>201</v>
      </c>
      <c r="E8" s="100"/>
      <c r="F8" s="100"/>
    </row>
    <row r="9" spans="2:7" ht="38.25">
      <c r="B9" s="62" t="s">
        <v>205</v>
      </c>
      <c r="C9" s="62" t="s">
        <v>204</v>
      </c>
      <c r="D9" s="58" t="s">
        <v>236</v>
      </c>
      <c r="E9" s="58" t="s">
        <v>233</v>
      </c>
      <c r="F9" s="58" t="s">
        <v>206</v>
      </c>
      <c r="G9" s="53"/>
    </row>
    <row r="10" spans="2:6" ht="45">
      <c r="B10" s="64" t="s">
        <v>207</v>
      </c>
      <c r="C10" s="63" t="s">
        <v>240</v>
      </c>
      <c r="D10" s="68">
        <v>460</v>
      </c>
      <c r="E10" s="69">
        <v>459.9</v>
      </c>
      <c r="F10" s="67">
        <f>E10/D10*100</f>
        <v>99.97826086956522</v>
      </c>
    </row>
    <row r="11" spans="2:6" ht="45">
      <c r="B11" s="64" t="s">
        <v>208</v>
      </c>
      <c r="C11" s="63" t="s">
        <v>241</v>
      </c>
      <c r="D11" s="68">
        <v>2112</v>
      </c>
      <c r="E11" s="69">
        <v>1586.8</v>
      </c>
      <c r="F11" s="67">
        <f aca="true" t="shared" si="0" ref="F11:F28">E11/D11*100</f>
        <v>75.13257575757576</v>
      </c>
    </row>
    <row r="12" spans="2:6" ht="76.5" customHeight="1">
      <c r="B12" s="64" t="s">
        <v>209</v>
      </c>
      <c r="C12" s="63" t="s">
        <v>210</v>
      </c>
      <c r="D12" s="68">
        <v>6189</v>
      </c>
      <c r="E12" s="69">
        <v>5080.7</v>
      </c>
      <c r="F12" s="67">
        <f t="shared" si="0"/>
        <v>82.09242203910163</v>
      </c>
    </row>
    <row r="13" spans="2:6" ht="60">
      <c r="B13" s="64" t="s">
        <v>211</v>
      </c>
      <c r="C13" s="63" t="s">
        <v>242</v>
      </c>
      <c r="D13" s="68">
        <v>1870</v>
      </c>
      <c r="E13" s="69">
        <v>1187.6</v>
      </c>
      <c r="F13" s="67">
        <f t="shared" si="0"/>
        <v>63.508021390374324</v>
      </c>
    </row>
    <row r="14" spans="2:6" ht="30">
      <c r="B14" s="64" t="s">
        <v>212</v>
      </c>
      <c r="C14" s="63" t="s">
        <v>243</v>
      </c>
      <c r="D14" s="68">
        <v>952.4</v>
      </c>
      <c r="E14" s="69">
        <v>952.4</v>
      </c>
      <c r="F14" s="67">
        <f t="shared" si="0"/>
        <v>100</v>
      </c>
    </row>
    <row r="15" spans="2:6" ht="45">
      <c r="B15" s="64" t="s">
        <v>213</v>
      </c>
      <c r="C15" s="63" t="s">
        <v>244</v>
      </c>
      <c r="D15" s="68">
        <v>85</v>
      </c>
      <c r="E15" s="69">
        <v>84</v>
      </c>
      <c r="F15" s="67">
        <f t="shared" si="0"/>
        <v>98.82352941176471</v>
      </c>
    </row>
    <row r="16" spans="2:6" ht="75">
      <c r="B16" s="64" t="s">
        <v>214</v>
      </c>
      <c r="C16" s="63" t="s">
        <v>245</v>
      </c>
      <c r="D16" s="68">
        <v>14</v>
      </c>
      <c r="E16" s="69">
        <v>14</v>
      </c>
      <c r="F16" s="67">
        <f t="shared" si="0"/>
        <v>100</v>
      </c>
    </row>
    <row r="17" spans="2:6" ht="60">
      <c r="B17" s="64" t="s">
        <v>215</v>
      </c>
      <c r="C17" s="63" t="s">
        <v>246</v>
      </c>
      <c r="D17" s="68">
        <v>100</v>
      </c>
      <c r="E17" s="69">
        <v>100</v>
      </c>
      <c r="F17" s="67">
        <f t="shared" si="0"/>
        <v>100</v>
      </c>
    </row>
    <row r="18" spans="2:6" ht="60">
      <c r="B18" s="64" t="s">
        <v>216</v>
      </c>
      <c r="C18" s="66" t="s">
        <v>247</v>
      </c>
      <c r="D18" s="68">
        <v>1394</v>
      </c>
      <c r="E18" s="69">
        <v>1387.7</v>
      </c>
      <c r="F18" s="67">
        <f t="shared" si="0"/>
        <v>99.5480631276901</v>
      </c>
    </row>
    <row r="19" spans="2:6" ht="60">
      <c r="B19" s="64" t="s">
        <v>217</v>
      </c>
      <c r="C19" s="65" t="s">
        <v>248</v>
      </c>
      <c r="D19" s="68">
        <v>366</v>
      </c>
      <c r="E19" s="69">
        <v>366</v>
      </c>
      <c r="F19" s="67">
        <f t="shared" si="0"/>
        <v>100</v>
      </c>
    </row>
    <row r="20" spans="2:6" ht="19.5" customHeight="1">
      <c r="B20" s="135" t="s">
        <v>218</v>
      </c>
      <c r="C20" s="133" t="s">
        <v>249</v>
      </c>
      <c r="D20" s="136">
        <v>172</v>
      </c>
      <c r="E20" s="137">
        <v>109.5</v>
      </c>
      <c r="F20" s="131">
        <f t="shared" si="0"/>
        <v>63.662790697674424</v>
      </c>
    </row>
    <row r="21" spans="2:6" ht="27" customHeight="1">
      <c r="B21" s="135"/>
      <c r="C21" s="134"/>
      <c r="D21" s="136"/>
      <c r="E21" s="138"/>
      <c r="F21" s="132"/>
    </row>
    <row r="22" spans="2:6" ht="75">
      <c r="B22" s="64" t="s">
        <v>239</v>
      </c>
      <c r="C22" s="65" t="s">
        <v>250</v>
      </c>
      <c r="D22" s="68">
        <v>7913.9</v>
      </c>
      <c r="E22" s="69">
        <v>7911.9</v>
      </c>
      <c r="F22" s="67">
        <f>E22/D22*100</f>
        <v>99.97472801020987</v>
      </c>
    </row>
    <row r="23" spans="2:6" ht="120">
      <c r="B23" s="64" t="s">
        <v>255</v>
      </c>
      <c r="C23" s="65" t="s">
        <v>251</v>
      </c>
      <c r="D23" s="68">
        <v>196.3</v>
      </c>
      <c r="E23" s="69">
        <v>195.7</v>
      </c>
      <c r="F23" s="67">
        <f t="shared" si="0"/>
        <v>99.69434538970961</v>
      </c>
    </row>
    <row r="24" spans="2:6" ht="30">
      <c r="B24" s="64" t="s">
        <v>237</v>
      </c>
      <c r="C24" s="65" t="s">
        <v>252</v>
      </c>
      <c r="D24" s="68">
        <v>270.9</v>
      </c>
      <c r="E24" s="69">
        <v>270.2</v>
      </c>
      <c r="F24" s="67">
        <f t="shared" si="0"/>
        <v>99.74160206718346</v>
      </c>
    </row>
    <row r="25" spans="2:6" ht="61.5" customHeight="1">
      <c r="B25" s="135" t="s">
        <v>219</v>
      </c>
      <c r="C25" s="141" t="s">
        <v>253</v>
      </c>
      <c r="D25" s="136">
        <v>518.1</v>
      </c>
      <c r="E25" s="137">
        <v>518.1</v>
      </c>
      <c r="F25" s="131">
        <f t="shared" si="0"/>
        <v>100</v>
      </c>
    </row>
    <row r="26" spans="2:6" ht="12.75">
      <c r="B26" s="135"/>
      <c r="C26" s="141"/>
      <c r="D26" s="136"/>
      <c r="E26" s="138"/>
      <c r="F26" s="132"/>
    </row>
    <row r="27" spans="2:6" ht="45">
      <c r="B27" s="64" t="s">
        <v>238</v>
      </c>
      <c r="C27" s="65" t="s">
        <v>254</v>
      </c>
      <c r="D27" s="68">
        <v>50</v>
      </c>
      <c r="E27" s="69">
        <v>50</v>
      </c>
      <c r="F27" s="67">
        <f>E27/D27*100</f>
        <v>100</v>
      </c>
    </row>
    <row r="28" spans="2:6" ht="12.75">
      <c r="B28" s="140" t="s">
        <v>200</v>
      </c>
      <c r="C28" s="140"/>
      <c r="D28" s="70">
        <f>SUM(D10:D26)</f>
        <v>22613.6</v>
      </c>
      <c r="E28" s="70">
        <f>SUM(E10:E26)</f>
        <v>20224.5</v>
      </c>
      <c r="F28" s="71">
        <f t="shared" si="0"/>
        <v>89.4351186896381</v>
      </c>
    </row>
    <row r="30" spans="2:6" ht="12.75">
      <c r="B30" s="126" t="s">
        <v>145</v>
      </c>
      <c r="C30" s="126"/>
      <c r="D30" s="139" t="s">
        <v>2</v>
      </c>
      <c r="E30" s="139"/>
      <c r="F30" s="139"/>
    </row>
  </sheetData>
  <sheetProtection/>
  <mergeCells count="17">
    <mergeCell ref="B25:B26"/>
    <mergeCell ref="B30:C30"/>
    <mergeCell ref="D30:F30"/>
    <mergeCell ref="B28:C28"/>
    <mergeCell ref="E25:E26"/>
    <mergeCell ref="F25:F26"/>
    <mergeCell ref="C25:C26"/>
    <mergeCell ref="D25:D26"/>
    <mergeCell ref="F20:F21"/>
    <mergeCell ref="C20:C21"/>
    <mergeCell ref="B20:B21"/>
    <mergeCell ref="D20:D21"/>
    <mergeCell ref="E20:E21"/>
    <mergeCell ref="D4:F4"/>
    <mergeCell ref="D5:F6"/>
    <mergeCell ref="D8:F8"/>
    <mergeCell ref="B7:E7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2014-06-02T12:39:04Z</cp:lastPrinted>
  <dcterms:created xsi:type="dcterms:W3CDTF">2008-06-16T09:18:54Z</dcterms:created>
  <dcterms:modified xsi:type="dcterms:W3CDTF">2014-06-18T04:11:32Z</dcterms:modified>
  <cp:category/>
  <cp:version/>
  <cp:contentType/>
  <cp:contentStatus/>
</cp:coreProperties>
</file>