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55" windowHeight="8700" activeTab="0"/>
  </bookViews>
  <sheets>
    <sheet name="Лист1" sheetId="1" r:id="rId1"/>
    <sheet name="Лист2" sheetId="2" r:id="rId2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E3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<sst xmlns="http://schemas.openxmlformats.org/spreadsheetml/2006/main" count="141" uniqueCount="120">
  <si>
    <t>Наименование показателя</t>
  </si>
  <si>
    <t>Доходы бюджета - всего</t>
  </si>
  <si>
    <t>НАЛОГОВЫЕ И НЕНАЛОГОВЫЕ ДОХОДЫ</t>
  </si>
  <si>
    <t>1 00 00000 00 0000 000</t>
  </si>
  <si>
    <t>Налог на доходы физических лиц</t>
  </si>
  <si>
    <t>1 01 02000 01 0000 110</t>
  </si>
  <si>
    <t>Единый сельскохозяйственный налог</t>
  </si>
  <si>
    <t>1 05 03000 01 0000 110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</si>
  <si>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</si>
  <si>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1 06 01030 10 0000 110</t>
  </si>
  <si>
    <t>Земельный налог</t>
  </si>
  <si>
    <t>1 06 06000 00 0000 110</t>
  </si>
  <si>
    <t>Земельный налог, взимаемый по ставкам, установленным в соответствии с подпунктом 1 пункта 1 статьи 394 Налогового кодекса РФ и применяемым к объектам налогообложения, расположенным в границах поселений</t>
  </si>
  <si>
    <t>1 06 06013 10 0000 110</t>
  </si>
  <si>
    <t>Земельный налог, взимаемый по ставкам, установленным в соответствии с подпунктом 2 пункта 1 статьи 394 Налогового кодекса РФ и применяемым к объектам налогообложения, расположенным в границах поселений</t>
  </si>
  <si>
    <t>1 06 06023 10 0000 110</t>
  </si>
  <si>
    <t>Земельный налог (по обязательствам, возникшим до 1 января 2006 года), мобилизуемый на территории поселений</t>
  </si>
  <si>
    <t>1 09 04050 10 0000 110</t>
  </si>
  <si>
    <t>Доходы получаемые ввиде арендной платы за земельные участки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</si>
  <si>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1 11 05013 00 0000 120</t>
  </si>
  <si>
    <t>Доходы, получаемые в виде арендной платы за земельные участки сельскохозяйственного назначения,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</si>
  <si>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1 11 05013 10 0021 120</t>
  </si>
  <si>
    <t>Доходы, получаемые в виде арендной платы за земельные участки сельских населенных пунктов,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</si>
  <si>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1 11 05013 10 0023 120</t>
  </si>
  <si>
    <t>Доходы, получаемые в виде арендной платы за земельные участки промышленности, энергетики, транспорта, связи и земли иного специального назначения,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</si>
  <si>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1 11 05013 10 0024 120</t>
  </si>
  <si>
    <t>Доходы от сдачи в аренду имущества, находящегося в оперативном управлении органов управления поселений  и созданных ими учреждений (за исключением имущества муниципальных автономных учреждений)</t>
  </si>
  <si>
    <t>1 11 05035 10 0000 120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</si>
  <si>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</si>
  <si>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1 14 06013 10 0000 430</t>
  </si>
  <si>
    <t>Штрафы, санкции, возмещение ущерба</t>
  </si>
  <si>
    <t>1 16 00000 00 0000 140</t>
  </si>
  <si>
    <t>Прочие неналоговые доходы</t>
  </si>
  <si>
    <t>БЕЗВОЗМЕЗДНЫЕ ПОСТУПЛЕНИЯ</t>
  </si>
  <si>
    <t>2 00 00000 00 0000 000</t>
  </si>
  <si>
    <t>2 19 05000 10 0000 151</t>
  </si>
  <si>
    <t>Прочие субсидии бюджетам поселений</t>
  </si>
  <si>
    <t>2 02 02999 10 0000 151</t>
  </si>
  <si>
    <t>Субвенции бюджетам поселений на выполнение передаваемых полномочий субъектов РФ</t>
  </si>
  <si>
    <t>2 02 03024 10 0000 151</t>
  </si>
  <si>
    <t>Начальник финансово-экономического отдела</t>
  </si>
  <si>
    <t xml:space="preserve">                 Гальченко Л.М.</t>
  </si>
  <si>
    <t>тыс. рублей</t>
  </si>
  <si>
    <t>№ п/п</t>
  </si>
  <si>
    <t>Код бюджетной классификации</t>
  </si>
  <si>
    <t>администратора поступлений</t>
  </si>
  <si>
    <t>доходов бюджета поселения</t>
  </si>
  <si>
    <t>ДОХОДЫ ВСЕГО</t>
  </si>
  <si>
    <t>ФЕДЕРАЛЬНАЯ НАЛОГОВАЯ СЛУЖБА</t>
  </si>
  <si>
    <t>1 01 02000 00 0000 000</t>
  </si>
  <si>
    <t>Налог на доходы физических лиц, с доходов,источником которых является налоговый агент, за исключением доходов в отношении которых исчисление и уплата налогов осуществляется в соответствии со ст. 227,227.1 и 228 Налогового кодекса РФ</t>
  </si>
  <si>
    <t>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</si>
  <si>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</si>
  <si>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</si>
  <si>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</si>
  <si>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</si>
  <si>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</si>
  <si>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1 01 02040 01 0000 110</t>
  </si>
  <si>
    <t>Налоги на совокупный налог</t>
  </si>
  <si>
    <t>105 00000 00 0000 000</t>
  </si>
  <si>
    <t>Налоги на имущество</t>
  </si>
  <si>
    <t>106 00000 00 0000 000</t>
  </si>
  <si>
    <t>Налог на имущество физических лиц</t>
  </si>
  <si>
    <t>106 01000 00 0000 110</t>
  </si>
  <si>
    <t>1 06 06013 00 0000 110</t>
  </si>
  <si>
    <t>Задолженность и перерасчеты по отмененным налогам, сборам и иным обязательным платежам</t>
  </si>
  <si>
    <t>1 09 00000 00 0000 000</t>
  </si>
  <si>
    <t>Земельный налог (по обязательствам,возникшим до 1 января 2006 года), мобилизуемый на территории поселений)</t>
  </si>
  <si>
    <t>109 04053 10 0000 110</t>
  </si>
  <si>
    <t>ДЕПАРТАМЕНТ ИМУЩЕСТВЕННЫХ ОТНОШЕНИЙ КРАСНОДАРСКОГО КРАЯ</t>
  </si>
  <si>
    <t>Доходы от использования имущества, находящегося в муниципальной собственности</t>
  </si>
  <si>
    <t>1 11 00000 00 0000 000</t>
  </si>
  <si>
    <t>Доходы, получаемые в виде арендной, либо иной платы за передачу в возмездное пользование муниципального имущества</t>
  </si>
  <si>
    <t xml:space="preserve"> Доходы, получаемые в виде арендной платы за земельные участки сельскохозяйственного назначения,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</si>
  <si>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 сельских населенных пунктов,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</t>
  </si>
  <si>
    <t>Доходы, получаемые в виде арендной платы за земельные участки промышленности, энергетики, транспорта, связи и земли иного специального назначения, государственная собственность на которые не разграничена и которые расположены в границах поселений, а также  средства от продажи права на заключение договоров аренды</t>
  </si>
  <si>
    <t>1 11 05010 10 0024 120</t>
  </si>
  <si>
    <t>Доходы от продажи материальных и нематериальных активов</t>
  </si>
  <si>
    <t>1 14 00000 00 0000 000</t>
  </si>
  <si>
    <t>1 14 06014 10 0000 430</t>
  </si>
  <si>
    <t>АДМИНИСТРАЦИЯ ДИНСКОГО СЕЛЬСКОГО ПОСЕЛЕНИЯ</t>
  </si>
  <si>
    <t>Доходы от сдачи в аренду имущества, находящегося в оперативном управлении органов местного самоуправления  и созданных ими учреждений (за исключением имущества муниципальных автономных учреждений)</t>
  </si>
  <si>
    <t>1 11 05000 00 0000 120</t>
  </si>
  <si>
    <t>1 16 00000 00 0000 000</t>
  </si>
  <si>
    <t>116 90050 10 0000 140</t>
  </si>
  <si>
    <t>1 17 00000 00 0000 000</t>
  </si>
  <si>
    <t>Прочие неналоговые доходы бюджетов поселений</t>
  </si>
  <si>
    <t>1 17 05050 10 0000 180</t>
  </si>
  <si>
    <t>Л.М. Гальченко</t>
  </si>
  <si>
    <t xml:space="preserve">              ПРИЛОЖЕНИЕ  №1</t>
  </si>
  <si>
    <t>ПРИЛОЖЕНИЕ № 2</t>
  </si>
  <si>
    <t xml:space="preserve">Код </t>
  </si>
  <si>
    <t>Наименование дохода</t>
  </si>
  <si>
    <t>Процент исполнения</t>
  </si>
  <si>
    <t>2 02 00000 00 0000 000</t>
  </si>
  <si>
    <t>Безвозмездные поступления от других уровней бюджета бюджетной системы РФ</t>
  </si>
  <si>
    <t>2 02 02051 10 0000 151</t>
  </si>
  <si>
    <t>Субсидии бюджетам поселений на реализацию федеральных целевых программ</t>
  </si>
  <si>
    <t>2 02 049999 10 0000 151</t>
  </si>
  <si>
    <t>Прочие межбюджетные трансферты, передаваемые бюджетам поселений</t>
  </si>
  <si>
    <t xml:space="preserve">Возврат остатков субсидий, субвенций и иных межбюджетных трансфертов, имеющих целевое назначение прошлых лет, из бюджетов поселений </t>
  </si>
  <si>
    <t>1 17 05050 00 0000 180</t>
  </si>
  <si>
    <t>Невыясненные поступления, зачисляемые в бюджеты поселений</t>
  </si>
  <si>
    <t>Доходы бюджетов поселений от возврата бюджетными учреждениями остатков субсидий прошдых лет</t>
  </si>
  <si>
    <t>2 18 05010 10 0000 180</t>
  </si>
  <si>
    <t>1 17 01050 00 0000 180</t>
  </si>
  <si>
    <t>2 02 01003 10 0000 151</t>
  </si>
  <si>
    <t>Дотации бюджетам поселений  на поддержеку мер по обеспечению сбалансированности бюджетов</t>
  </si>
  <si>
    <t>Утверждено на 2013 год, тыс. рублей</t>
  </si>
  <si>
    <t>Исполнено за 2013 год, тыс. рублей</t>
  </si>
  <si>
    <t>Доходы бюджета Динского сельского поселения Динского района за 2013 год по кодам классификации доходов бюджета</t>
  </si>
  <si>
    <t>Кассовое исполнение за 2013 год</t>
  </si>
  <si>
    <t>1 16 23051 10 0000 140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</si>
  <si>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поселений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</si>
  <si>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в части бюджетов поселений</t>
  </si>
  <si>
    <t>Невыясненные проступления, зачисляемые в бюджеты поселений</t>
  </si>
  <si>
    <t>1 17 01050 10 0000 180</t>
  </si>
  <si>
    <t>к  проекту решения Совета Динского сельского поселения Динского района "Об утверждении отчета об исполнении бюджета  Динского сельского поселения Динского района за 2013 год" от ___________  № ________</t>
  </si>
  <si>
    <t xml:space="preserve"> Доходы бюджета Динского сельского поселения Динского района за 2013 год</t>
  </si>
  <si>
    <r>
      <t xml:space="preserve">к  проекту решения Совета Динского сельского поселения Динского района "Об утверждении отчета об исполнении бюджета  Динского сельского поселения Динского района за 2013 год"                                             от </t>
    </r>
    <r>
      <rPr>
        <u val="single"/>
        <sz val="12"/>
        <rFont val="Times New Roman"/>
        <family val="1"/>
      </rPr>
      <t>_____________</t>
    </r>
    <r>
      <rPr>
        <sz val="12"/>
        <rFont val="Times New Roman"/>
        <family val="1"/>
      </rPr>
      <t xml:space="preserve">  № ______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</si>
</sst>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_ ;\-#,##0\ "/>
    <numFmt numFmtId="166" formatCode="0_ ;\-0\ "/>
    <numFmt numFmtId="167" formatCode="#,##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"/>
    <numFmt numFmtId="173" formatCode="0.00000000"/>
    <numFmt numFmtId="174" formatCode="0.0000000"/>
    <numFmt numFmtId="175" formatCode="0.000000"/>
    <numFmt numFmtId="176" formatCode="0.00000"/>
    <numFmt numFmtId="177" formatCode="0.0000"/>
  </numFmts>
  <fonts count="5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u val="single"/>
      <sz val="10"/>
      <name val="Arial Cyr"/>
      <family val="0"/>
    </font>
    <font>
      <u val="single"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vertical="top" wrapText="1"/>
    </xf>
    <xf numFmtId="0" fontId="6" fillId="33" borderId="0" xfId="0" applyFont="1" applyFill="1" applyBorder="1" applyAlignment="1">
      <alignment vertical="top" wrapText="1"/>
    </xf>
    <xf numFmtId="0" fontId="6" fillId="0" borderId="0" xfId="0" applyFont="1" applyBorder="1" applyAlignment="1">
      <alignment horizontal="right" vertical="top" wrapText="1"/>
    </xf>
    <xf numFmtId="4" fontId="6" fillId="0" borderId="0" xfId="0" applyNumberFormat="1" applyFont="1" applyBorder="1" applyAlignment="1">
      <alignment horizontal="right" vertical="top" wrapText="1"/>
    </xf>
    <xf numFmtId="4" fontId="6" fillId="0" borderId="0" xfId="0" applyNumberFormat="1" applyFont="1" applyBorder="1" applyAlignment="1">
      <alignment vertical="top" wrapText="1"/>
    </xf>
    <xf numFmtId="0" fontId="7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3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164" fontId="16" fillId="0" borderId="10" xfId="0" applyNumberFormat="1" applyFont="1" applyBorder="1" applyAlignment="1">
      <alignment/>
    </xf>
    <xf numFmtId="3" fontId="14" fillId="0" borderId="10" xfId="0" applyNumberFormat="1" applyFont="1" applyFill="1" applyBorder="1" applyAlignment="1">
      <alignment wrapText="1"/>
    </xf>
    <xf numFmtId="167" fontId="8" fillId="0" borderId="10" xfId="0" applyNumberFormat="1" applyFont="1" applyFill="1" applyBorder="1" applyAlignment="1">
      <alignment wrapText="1"/>
    </xf>
    <xf numFmtId="164" fontId="14" fillId="0" borderId="10" xfId="0" applyNumberFormat="1" applyFont="1" applyBorder="1" applyAlignment="1">
      <alignment wrapText="1"/>
    </xf>
    <xf numFmtId="3" fontId="17" fillId="0" borderId="10" xfId="0" applyNumberFormat="1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164" fontId="10" fillId="0" borderId="10" xfId="0" applyNumberFormat="1" applyFont="1" applyBorder="1" applyAlignment="1">
      <alignment wrapText="1"/>
    </xf>
    <xf numFmtId="3" fontId="8" fillId="0" borderId="10" xfId="0" applyNumberFormat="1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164" fontId="11" fillId="0" borderId="10" xfId="0" applyNumberFormat="1" applyFont="1" applyBorder="1" applyAlignment="1">
      <alignment wrapText="1"/>
    </xf>
    <xf numFmtId="164" fontId="8" fillId="0" borderId="10" xfId="0" applyNumberFormat="1" applyFont="1" applyBorder="1" applyAlignment="1">
      <alignment wrapText="1"/>
    </xf>
    <xf numFmtId="0" fontId="8" fillId="0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10" fillId="0" borderId="10" xfId="0" applyFont="1" applyBorder="1" applyAlignment="1">
      <alignment/>
    </xf>
    <xf numFmtId="0" fontId="8" fillId="0" borderId="10" xfId="0" applyFont="1" applyBorder="1" applyAlignment="1">
      <alignment/>
    </xf>
    <xf numFmtId="3" fontId="14" fillId="0" borderId="10" xfId="0" applyNumberFormat="1" applyFont="1" applyFill="1" applyBorder="1" applyAlignment="1">
      <alignment/>
    </xf>
    <xf numFmtId="167" fontId="8" fillId="0" borderId="10" xfId="0" applyNumberFormat="1" applyFont="1" applyFill="1" applyBorder="1" applyAlignment="1">
      <alignment/>
    </xf>
    <xf numFmtId="3" fontId="17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10" fillId="0" borderId="10" xfId="0" applyFont="1" applyFill="1" applyBorder="1" applyAlignment="1">
      <alignment/>
    </xf>
    <xf numFmtId="3" fontId="14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3" fontId="10" fillId="0" borderId="0" xfId="0" applyNumberFormat="1" applyFont="1" applyBorder="1" applyAlignment="1">
      <alignment/>
    </xf>
    <xf numFmtId="0" fontId="0" fillId="0" borderId="11" xfId="0" applyFill="1" applyBorder="1" applyAlignment="1">
      <alignment/>
    </xf>
    <xf numFmtId="0" fontId="8" fillId="33" borderId="12" xfId="0" applyFont="1" applyFill="1" applyBorder="1" applyAlignment="1" applyProtection="1">
      <alignment vertical="top" wrapText="1"/>
      <protection/>
    </xf>
    <xf numFmtId="0" fontId="8" fillId="0" borderId="10" xfId="0" applyFont="1" applyBorder="1" applyAlignment="1">
      <alignment vertical="top" wrapText="1"/>
    </xf>
    <xf numFmtId="167" fontId="10" fillId="0" borderId="10" xfId="0" applyNumberFormat="1" applyFont="1" applyBorder="1" applyAlignment="1">
      <alignment horizontal="center" vertical="center" wrapText="1"/>
    </xf>
    <xf numFmtId="167" fontId="8" fillId="0" borderId="10" xfId="0" applyNumberFormat="1" applyFont="1" applyBorder="1" applyAlignment="1">
      <alignment horizontal="center" vertical="center" wrapText="1"/>
    </xf>
    <xf numFmtId="167" fontId="8" fillId="0" borderId="10" xfId="0" applyNumberFormat="1" applyFont="1" applyFill="1" applyBorder="1" applyAlignment="1">
      <alignment horizontal="center" vertical="center" wrapText="1"/>
    </xf>
    <xf numFmtId="167" fontId="9" fillId="0" borderId="10" xfId="0" applyNumberFormat="1" applyFont="1" applyBorder="1" applyAlignment="1">
      <alignment horizontal="center" vertical="center" wrapText="1"/>
    </xf>
    <xf numFmtId="167" fontId="11" fillId="0" borderId="10" xfId="0" applyNumberFormat="1" applyFont="1" applyBorder="1" applyAlignment="1">
      <alignment horizontal="center" vertical="center" wrapText="1"/>
    </xf>
    <xf numFmtId="167" fontId="8" fillId="0" borderId="10" xfId="0" applyNumberFormat="1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8" fillId="0" borderId="13" xfId="0" applyFont="1" applyFill="1" applyBorder="1" applyAlignment="1">
      <alignment/>
    </xf>
    <xf numFmtId="164" fontId="11" fillId="0" borderId="12" xfId="0" applyNumberFormat="1" applyFont="1" applyBorder="1" applyAlignment="1">
      <alignment wrapText="1"/>
    </xf>
    <xf numFmtId="3" fontId="20" fillId="0" borderId="10" xfId="0" applyNumberFormat="1" applyFont="1" applyBorder="1" applyAlignment="1">
      <alignment/>
    </xf>
    <xf numFmtId="0" fontId="8" fillId="0" borderId="13" xfId="0" applyFont="1" applyFill="1" applyBorder="1" applyAlignment="1" applyProtection="1">
      <alignment horizontal="left" vertical="top" wrapText="1"/>
      <protection/>
    </xf>
    <xf numFmtId="0" fontId="0" fillId="0" borderId="12" xfId="0" applyBorder="1" applyAlignment="1">
      <alignment/>
    </xf>
    <xf numFmtId="0" fontId="14" fillId="0" borderId="13" xfId="0" applyFont="1" applyFill="1" applyBorder="1" applyAlignment="1" applyProtection="1">
      <alignment horizontal="left" vertical="top" wrapText="1"/>
      <protection/>
    </xf>
    <xf numFmtId="0" fontId="5" fillId="0" borderId="12" xfId="0" applyFont="1" applyBorder="1" applyAlignment="1">
      <alignment/>
    </xf>
    <xf numFmtId="3" fontId="4" fillId="33" borderId="14" xfId="0" applyNumberFormat="1" applyFont="1" applyFill="1" applyBorder="1" applyAlignment="1" applyProtection="1">
      <alignment wrapText="1"/>
      <protection/>
    </xf>
    <xf numFmtId="3" fontId="4" fillId="33" borderId="15" xfId="0" applyNumberFormat="1" applyFont="1" applyFill="1" applyBorder="1" applyAlignment="1" applyProtection="1">
      <alignment wrapText="1"/>
      <protection/>
    </xf>
    <xf numFmtId="0" fontId="8" fillId="0" borderId="12" xfId="0" applyFont="1" applyFill="1" applyBorder="1" applyAlignment="1" applyProtection="1">
      <alignment horizontal="left" vertical="top" wrapText="1"/>
      <protection/>
    </xf>
    <xf numFmtId="0" fontId="15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14" fillId="0" borderId="13" xfId="0" applyFont="1" applyFill="1" applyBorder="1" applyAlignment="1">
      <alignment wrapText="1"/>
    </xf>
    <xf numFmtId="0" fontId="8" fillId="0" borderId="13" xfId="0" applyFont="1" applyFill="1" applyBorder="1" applyAlignment="1">
      <alignment wrapText="1"/>
    </xf>
    <xf numFmtId="0" fontId="0" fillId="0" borderId="12" xfId="0" applyFont="1" applyBorder="1" applyAlignment="1">
      <alignment/>
    </xf>
    <xf numFmtId="0" fontId="15" fillId="0" borderId="12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8" fillId="0" borderId="14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5" fillId="0" borderId="12" xfId="0" applyFont="1" applyBorder="1" applyAlignment="1">
      <alignment wrapText="1"/>
    </xf>
    <xf numFmtId="0" fontId="8" fillId="0" borderId="13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15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16" fillId="0" borderId="10" xfId="0" applyFont="1" applyBorder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4"/>
  <sheetViews>
    <sheetView tabSelected="1" zoomScalePageLayoutView="0" workbookViewId="0" topLeftCell="A1">
      <selection activeCell="E49" sqref="E49"/>
    </sheetView>
  </sheetViews>
  <sheetFormatPr defaultColWidth="9.00390625" defaultRowHeight="12.75"/>
  <cols>
    <col min="1" max="1" width="6.25390625" style="0" customWidth="1"/>
    <col min="3" max="3" width="63.00390625" style="0" customWidth="1"/>
    <col min="4" max="4" width="16.25390625" style="0" customWidth="1"/>
    <col min="5" max="5" width="21.25390625" style="0" customWidth="1"/>
    <col min="6" max="6" width="14.75390625" style="0" customWidth="1"/>
  </cols>
  <sheetData>
    <row r="2" spans="4:6" ht="21" customHeight="1">
      <c r="D2" s="89" t="s">
        <v>89</v>
      </c>
      <c r="E2" s="89"/>
      <c r="F2" s="8"/>
    </row>
    <row r="3" spans="3:6" ht="73.5" customHeight="1">
      <c r="C3" s="1"/>
      <c r="D3" s="90" t="s">
        <v>117</v>
      </c>
      <c r="E3" s="90"/>
      <c r="F3" s="90"/>
    </row>
    <row r="4" spans="2:6" ht="9" customHeight="1">
      <c r="B4" s="91"/>
      <c r="C4" s="91"/>
      <c r="D4" s="91"/>
      <c r="E4" s="91"/>
      <c r="F4" s="91"/>
    </row>
    <row r="5" spans="2:7" ht="35.25" customHeight="1">
      <c r="B5" s="92" t="s">
        <v>110</v>
      </c>
      <c r="C5" s="93"/>
      <c r="D5" s="93"/>
      <c r="E5" s="93"/>
      <c r="F5" s="93"/>
      <c r="G5" s="58"/>
    </row>
    <row r="6" spans="2:6" ht="11.25" customHeight="1">
      <c r="B6" s="9"/>
      <c r="C6" s="9"/>
      <c r="D6" s="9"/>
      <c r="E6" s="9"/>
      <c r="F6" s="9" t="s">
        <v>42</v>
      </c>
    </row>
    <row r="7" spans="1:6" ht="12.75">
      <c r="A7" s="78" t="s">
        <v>43</v>
      </c>
      <c r="B7" s="80" t="s">
        <v>0</v>
      </c>
      <c r="C7" s="81"/>
      <c r="D7" s="85" t="s">
        <v>44</v>
      </c>
      <c r="E7" s="86"/>
      <c r="F7" s="87" t="s">
        <v>111</v>
      </c>
    </row>
    <row r="8" spans="1:6" ht="25.5">
      <c r="A8" s="79"/>
      <c r="B8" s="82"/>
      <c r="C8" s="83"/>
      <c r="D8" s="56" t="s">
        <v>45</v>
      </c>
      <c r="E8" s="56" t="s">
        <v>46</v>
      </c>
      <c r="F8" s="88"/>
    </row>
    <row r="9" spans="1:6" ht="18.75">
      <c r="A9" s="22"/>
      <c r="B9" s="94" t="s">
        <v>47</v>
      </c>
      <c r="C9" s="94"/>
      <c r="D9" s="23"/>
      <c r="E9" s="23"/>
      <c r="F9" s="24">
        <f>(F10+F26+F34)</f>
        <v>134172.1</v>
      </c>
    </row>
    <row r="10" spans="1:6" ht="15.75">
      <c r="A10" s="22">
        <v>1</v>
      </c>
      <c r="B10" s="71" t="s">
        <v>48</v>
      </c>
      <c r="C10" s="74"/>
      <c r="D10" s="25">
        <v>182</v>
      </c>
      <c r="E10" s="26"/>
      <c r="F10" s="27">
        <f>(F11+F16+F18+F24)</f>
        <v>109486.90000000001</v>
      </c>
    </row>
    <row r="11" spans="1:6" ht="20.25" customHeight="1">
      <c r="A11" s="22"/>
      <c r="B11" s="71" t="s">
        <v>4</v>
      </c>
      <c r="C11" s="84"/>
      <c r="D11" s="28">
        <v>182</v>
      </c>
      <c r="E11" s="29" t="s">
        <v>49</v>
      </c>
      <c r="F11" s="30">
        <f>SUM(F12+F13+F14+F15)</f>
        <v>50530.8</v>
      </c>
    </row>
    <row r="12" spans="1:6" ht="12.75">
      <c r="A12" s="22"/>
      <c r="B12" s="72" t="s">
        <v>50</v>
      </c>
      <c r="C12" s="76"/>
      <c r="D12" s="31">
        <v>182</v>
      </c>
      <c r="E12" s="32" t="s">
        <v>51</v>
      </c>
      <c r="F12" s="33">
        <v>49778.8</v>
      </c>
    </row>
    <row r="13" spans="1:6" ht="66.75" customHeight="1">
      <c r="A13" s="22"/>
      <c r="B13" s="72" t="s">
        <v>52</v>
      </c>
      <c r="C13" s="76"/>
      <c r="D13" s="31">
        <v>182</v>
      </c>
      <c r="E13" s="32" t="s">
        <v>53</v>
      </c>
      <c r="F13" s="33">
        <v>348</v>
      </c>
    </row>
    <row r="14" spans="1:6" ht="26.25" customHeight="1">
      <c r="A14" s="22"/>
      <c r="B14" s="72" t="s">
        <v>54</v>
      </c>
      <c r="C14" s="76"/>
      <c r="D14" s="31">
        <v>182</v>
      </c>
      <c r="E14" s="32" t="s">
        <v>55</v>
      </c>
      <c r="F14" s="33">
        <v>302.2</v>
      </c>
    </row>
    <row r="15" spans="1:6" ht="50.25" customHeight="1">
      <c r="A15" s="22"/>
      <c r="B15" s="72" t="s">
        <v>56</v>
      </c>
      <c r="C15" s="76"/>
      <c r="D15" s="31">
        <v>182</v>
      </c>
      <c r="E15" s="32" t="s">
        <v>57</v>
      </c>
      <c r="F15" s="33">
        <v>101.8</v>
      </c>
    </row>
    <row r="16" spans="1:6" ht="15.75" customHeight="1">
      <c r="A16" s="22"/>
      <c r="B16" s="71" t="s">
        <v>58</v>
      </c>
      <c r="C16" s="76"/>
      <c r="D16" s="28">
        <v>182</v>
      </c>
      <c r="E16" s="29" t="s">
        <v>59</v>
      </c>
      <c r="F16" s="30">
        <f>(F17)</f>
        <v>981.8</v>
      </c>
    </row>
    <row r="17" spans="1:6" ht="15" customHeight="1">
      <c r="A17" s="22"/>
      <c r="B17" s="72" t="s">
        <v>6</v>
      </c>
      <c r="C17" s="76"/>
      <c r="D17" s="31">
        <v>182</v>
      </c>
      <c r="E17" s="32" t="s">
        <v>7</v>
      </c>
      <c r="F17" s="33">
        <v>981.8</v>
      </c>
    </row>
    <row r="18" spans="1:6" ht="17.25" customHeight="1">
      <c r="A18" s="22"/>
      <c r="B18" s="71" t="s">
        <v>60</v>
      </c>
      <c r="C18" s="76"/>
      <c r="D18" s="28">
        <v>182</v>
      </c>
      <c r="E18" s="29" t="s">
        <v>61</v>
      </c>
      <c r="F18" s="30">
        <f>(F19+F21)</f>
        <v>57974.1</v>
      </c>
    </row>
    <row r="19" spans="1:6" ht="14.25" customHeight="1">
      <c r="A19" s="22"/>
      <c r="B19" s="72" t="s">
        <v>62</v>
      </c>
      <c r="C19" s="77"/>
      <c r="D19" s="31">
        <v>182</v>
      </c>
      <c r="E19" s="32" t="s">
        <v>63</v>
      </c>
      <c r="F19" s="33">
        <f>F20</f>
        <v>5155.1</v>
      </c>
    </row>
    <row r="20" spans="1:6" ht="27" customHeight="1">
      <c r="A20" s="22"/>
      <c r="B20" s="72" t="s">
        <v>8</v>
      </c>
      <c r="C20" s="76"/>
      <c r="D20" s="31">
        <v>182</v>
      </c>
      <c r="E20" s="32" t="s">
        <v>9</v>
      </c>
      <c r="F20" s="33">
        <v>5155.1</v>
      </c>
    </row>
    <row r="21" spans="1:6" ht="16.5" customHeight="1">
      <c r="A21" s="22"/>
      <c r="B21" s="72" t="s">
        <v>10</v>
      </c>
      <c r="C21" s="76"/>
      <c r="D21" s="31">
        <v>182</v>
      </c>
      <c r="E21" s="32" t="s">
        <v>11</v>
      </c>
      <c r="F21" s="34">
        <f>(F22+F23)</f>
        <v>52819</v>
      </c>
    </row>
    <row r="22" spans="1:6" ht="12.75">
      <c r="A22" s="22"/>
      <c r="B22" s="72" t="s">
        <v>12</v>
      </c>
      <c r="C22" s="76"/>
      <c r="D22" s="31">
        <v>182</v>
      </c>
      <c r="E22" s="35" t="s">
        <v>64</v>
      </c>
      <c r="F22" s="33">
        <v>12272.8</v>
      </c>
    </row>
    <row r="23" spans="1:6" ht="12.75">
      <c r="A23" s="22"/>
      <c r="B23" s="72" t="s">
        <v>14</v>
      </c>
      <c r="C23" s="63"/>
      <c r="D23" s="31">
        <v>182</v>
      </c>
      <c r="E23" s="32" t="s">
        <v>15</v>
      </c>
      <c r="F23" s="33">
        <v>40546.2</v>
      </c>
    </row>
    <row r="24" spans="1:6" ht="30.75" customHeight="1">
      <c r="A24" s="36"/>
      <c r="B24" s="71" t="s">
        <v>65</v>
      </c>
      <c r="C24" s="69"/>
      <c r="D24" s="28">
        <v>182</v>
      </c>
      <c r="E24" s="37" t="s">
        <v>66</v>
      </c>
      <c r="F24" s="30">
        <v>0.2</v>
      </c>
    </row>
    <row r="25" spans="1:6" ht="24.75" customHeight="1">
      <c r="A25" s="36"/>
      <c r="B25" s="72" t="s">
        <v>67</v>
      </c>
      <c r="C25" s="73"/>
      <c r="D25" s="31">
        <v>182</v>
      </c>
      <c r="E25" s="38" t="s">
        <v>68</v>
      </c>
      <c r="F25" s="33">
        <v>0.2</v>
      </c>
    </row>
    <row r="26" spans="1:6" ht="15.75">
      <c r="A26" s="22">
        <v>2</v>
      </c>
      <c r="B26" s="64" t="s">
        <v>69</v>
      </c>
      <c r="C26" s="74"/>
      <c r="D26" s="39">
        <v>821</v>
      </c>
      <c r="E26" s="40"/>
      <c r="F26" s="30">
        <f>(F27+F32)</f>
        <v>23692.800000000003</v>
      </c>
    </row>
    <row r="27" spans="1:6" ht="27.75" customHeight="1">
      <c r="A27" s="22"/>
      <c r="B27" s="71" t="s">
        <v>70</v>
      </c>
      <c r="C27" s="63"/>
      <c r="D27" s="41">
        <v>821</v>
      </c>
      <c r="E27" s="37" t="s">
        <v>71</v>
      </c>
      <c r="F27" s="30">
        <f>(F28)</f>
        <v>16036.300000000001</v>
      </c>
    </row>
    <row r="28" spans="1:6" ht="26.25" customHeight="1">
      <c r="A28" s="22"/>
      <c r="B28" s="72" t="s">
        <v>72</v>
      </c>
      <c r="C28" s="73"/>
      <c r="D28" s="42">
        <v>821</v>
      </c>
      <c r="E28" s="38" t="s">
        <v>19</v>
      </c>
      <c r="F28" s="34">
        <f>SUM(F29+F30+F31)</f>
        <v>16036.300000000001</v>
      </c>
    </row>
    <row r="29" spans="1:6" ht="48.75" customHeight="1">
      <c r="A29" s="22"/>
      <c r="B29" s="75" t="s">
        <v>73</v>
      </c>
      <c r="C29" s="63"/>
      <c r="D29" s="42">
        <v>821</v>
      </c>
      <c r="E29" s="38" t="s">
        <v>21</v>
      </c>
      <c r="F29" s="33">
        <v>400.7</v>
      </c>
    </row>
    <row r="30" spans="1:6" ht="50.25" customHeight="1">
      <c r="A30" s="22"/>
      <c r="B30" s="75" t="s">
        <v>74</v>
      </c>
      <c r="C30" s="63"/>
      <c r="D30" s="42">
        <v>821</v>
      </c>
      <c r="E30" s="38" t="s">
        <v>23</v>
      </c>
      <c r="F30" s="33">
        <v>15380.4</v>
      </c>
    </row>
    <row r="31" spans="1:6" ht="53.25" customHeight="1">
      <c r="A31" s="22"/>
      <c r="B31" s="75" t="s">
        <v>75</v>
      </c>
      <c r="C31" s="63"/>
      <c r="D31" s="42">
        <v>821</v>
      </c>
      <c r="E31" s="38" t="s">
        <v>76</v>
      </c>
      <c r="F31" s="33">
        <v>255.2</v>
      </c>
    </row>
    <row r="32" spans="1:6" ht="16.5" customHeight="1">
      <c r="A32" s="22"/>
      <c r="B32" s="71" t="s">
        <v>77</v>
      </c>
      <c r="C32" s="69"/>
      <c r="D32" s="41">
        <v>821</v>
      </c>
      <c r="E32" s="43" t="s">
        <v>78</v>
      </c>
      <c r="F32" s="30">
        <f>(F33)</f>
        <v>7656.5</v>
      </c>
    </row>
    <row r="33" spans="1:6" ht="27" customHeight="1">
      <c r="A33" s="22"/>
      <c r="B33" s="62" t="s">
        <v>28</v>
      </c>
      <c r="C33" s="63"/>
      <c r="D33" s="42">
        <v>821</v>
      </c>
      <c r="E33" s="35" t="s">
        <v>79</v>
      </c>
      <c r="F33" s="33">
        <v>7656.5</v>
      </c>
    </row>
    <row r="34" spans="1:6" ht="15.75">
      <c r="A34" s="22">
        <v>3</v>
      </c>
      <c r="B34" s="64" t="s">
        <v>80</v>
      </c>
      <c r="C34" s="65"/>
      <c r="D34" s="44">
        <v>992</v>
      </c>
      <c r="E34" s="35"/>
      <c r="F34" s="30">
        <f>(F35+F38+F41)</f>
        <v>992.4</v>
      </c>
    </row>
    <row r="35" spans="1:6" ht="28.5" customHeight="1">
      <c r="A35" s="48"/>
      <c r="B35" s="71" t="s">
        <v>70</v>
      </c>
      <c r="C35" s="63"/>
      <c r="D35" s="45">
        <v>992</v>
      </c>
      <c r="E35" s="37" t="s">
        <v>71</v>
      </c>
      <c r="F35" s="30">
        <f>(F36)</f>
        <v>785</v>
      </c>
    </row>
    <row r="36" spans="1:6" ht="39" customHeight="1">
      <c r="A36" s="22"/>
      <c r="B36" s="62" t="s">
        <v>81</v>
      </c>
      <c r="C36" s="63"/>
      <c r="D36" s="42">
        <v>992</v>
      </c>
      <c r="E36" s="35" t="s">
        <v>82</v>
      </c>
      <c r="F36" s="34">
        <f>(F37)</f>
        <v>785</v>
      </c>
    </row>
    <row r="37" spans="1:6" ht="39" customHeight="1">
      <c r="A37" s="22"/>
      <c r="B37" s="62" t="s">
        <v>26</v>
      </c>
      <c r="C37" s="63"/>
      <c r="D37" s="42">
        <v>992</v>
      </c>
      <c r="E37" s="35" t="s">
        <v>27</v>
      </c>
      <c r="F37" s="33">
        <v>785</v>
      </c>
    </row>
    <row r="38" spans="1:6" ht="15" customHeight="1">
      <c r="A38" s="22"/>
      <c r="B38" s="64" t="s">
        <v>30</v>
      </c>
      <c r="C38" s="69"/>
      <c r="D38" s="45">
        <v>992</v>
      </c>
      <c r="E38" s="43" t="s">
        <v>83</v>
      </c>
      <c r="F38" s="30">
        <f>F40+F39</f>
        <v>96.5</v>
      </c>
    </row>
    <row r="39" spans="1:6" ht="42" customHeight="1">
      <c r="A39" s="22"/>
      <c r="B39" s="62" t="s">
        <v>113</v>
      </c>
      <c r="C39" s="68"/>
      <c r="D39" s="42">
        <v>992</v>
      </c>
      <c r="E39" s="35" t="s">
        <v>112</v>
      </c>
      <c r="F39" s="34">
        <v>14.5</v>
      </c>
    </row>
    <row r="40" spans="1:6" ht="36.75" customHeight="1">
      <c r="A40" s="22"/>
      <c r="B40" s="62" t="s">
        <v>114</v>
      </c>
      <c r="C40" s="68"/>
      <c r="D40" s="42">
        <v>992</v>
      </c>
      <c r="E40" s="35" t="s">
        <v>84</v>
      </c>
      <c r="F40" s="34">
        <v>82</v>
      </c>
    </row>
    <row r="41" spans="1:6" ht="15.75">
      <c r="A41" s="22"/>
      <c r="B41" s="64" t="s">
        <v>32</v>
      </c>
      <c r="C41" s="69"/>
      <c r="D41" s="45">
        <v>992</v>
      </c>
      <c r="E41" s="43" t="s">
        <v>85</v>
      </c>
      <c r="F41" s="30">
        <f>(F42+F43)</f>
        <v>110.9</v>
      </c>
    </row>
    <row r="42" spans="1:6" ht="18" customHeight="1">
      <c r="A42" s="22"/>
      <c r="B42" s="62" t="s">
        <v>86</v>
      </c>
      <c r="C42" s="70"/>
      <c r="D42" s="61">
        <v>992</v>
      </c>
      <c r="E42" s="35" t="s">
        <v>87</v>
      </c>
      <c r="F42" s="33">
        <v>108.5</v>
      </c>
    </row>
    <row r="43" spans="1:6" ht="18" customHeight="1">
      <c r="A43" s="22"/>
      <c r="B43" s="62" t="s">
        <v>115</v>
      </c>
      <c r="C43" s="76"/>
      <c r="D43" s="61">
        <v>992</v>
      </c>
      <c r="E43" s="59" t="s">
        <v>116</v>
      </c>
      <c r="F43" s="60">
        <v>2.4</v>
      </c>
    </row>
    <row r="44" spans="1:5" ht="32.25" customHeight="1">
      <c r="A44" s="48"/>
      <c r="B44" s="66" t="s">
        <v>40</v>
      </c>
      <c r="C44" s="67"/>
      <c r="D44" s="47"/>
      <c r="E44" s="46" t="s">
        <v>88</v>
      </c>
    </row>
  </sheetData>
  <sheetProtection/>
  <mergeCells count="44">
    <mergeCell ref="B39:C39"/>
    <mergeCell ref="B43:C43"/>
    <mergeCell ref="D2:E2"/>
    <mergeCell ref="D3:F3"/>
    <mergeCell ref="B4:F4"/>
    <mergeCell ref="B5:F5"/>
    <mergeCell ref="B9:C9"/>
    <mergeCell ref="B10:C10"/>
    <mergeCell ref="A7:A8"/>
    <mergeCell ref="B7:C8"/>
    <mergeCell ref="B11:C11"/>
    <mergeCell ref="B12:C12"/>
    <mergeCell ref="D7:E7"/>
    <mergeCell ref="F7:F8"/>
    <mergeCell ref="B17:C17"/>
    <mergeCell ref="B18:C18"/>
    <mergeCell ref="B19:C19"/>
    <mergeCell ref="B20:C20"/>
    <mergeCell ref="B13:C13"/>
    <mergeCell ref="B14:C14"/>
    <mergeCell ref="B15:C15"/>
    <mergeCell ref="B16:C16"/>
    <mergeCell ref="B31:C31"/>
    <mergeCell ref="B32:C32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3:C33"/>
    <mergeCell ref="B34:C34"/>
    <mergeCell ref="B44:C44"/>
    <mergeCell ref="B40:C40"/>
    <mergeCell ref="B41:C41"/>
    <mergeCell ref="B42:C42"/>
    <mergeCell ref="B37:C37"/>
    <mergeCell ref="B38:C38"/>
    <mergeCell ref="B35:C35"/>
    <mergeCell ref="B36:C36"/>
  </mergeCells>
  <printOptions/>
  <pageMargins left="0.5905511811023623" right="0.3937007874015748" top="1.1811023622047245" bottom="0.3937007874015748" header="0" footer="0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M254"/>
  <sheetViews>
    <sheetView zoomScalePageLayoutView="0" workbookViewId="0" topLeftCell="A1">
      <selection activeCell="C39" sqref="C39:D39"/>
    </sheetView>
  </sheetViews>
  <sheetFormatPr defaultColWidth="9.00390625" defaultRowHeight="12.75"/>
  <cols>
    <col min="1" max="1" width="0.12890625" style="0" customWidth="1"/>
    <col min="2" max="2" width="5.875" style="0" customWidth="1"/>
    <col min="3" max="3" width="33.00390625" style="0" customWidth="1"/>
    <col min="4" max="4" width="46.875" style="0" customWidth="1"/>
    <col min="5" max="5" width="18.75390625" style="0" customWidth="1"/>
    <col min="6" max="6" width="17.75390625" style="0" customWidth="1"/>
    <col min="7" max="7" width="16.625" style="0" customWidth="1"/>
    <col min="8" max="8" width="11.625" style="0" customWidth="1"/>
    <col min="9" max="9" width="10.75390625" style="0" customWidth="1"/>
    <col min="10" max="10" width="10.375" style="0" customWidth="1"/>
    <col min="11" max="11" width="8.375" style="0" customWidth="1"/>
    <col min="12" max="12" width="10.125" style="0" customWidth="1"/>
  </cols>
  <sheetData>
    <row r="1" spans="9:13" ht="3" customHeight="1">
      <c r="I1" s="1"/>
      <c r="J1" s="1"/>
      <c r="K1" s="1"/>
      <c r="L1" s="1"/>
      <c r="M1" s="1"/>
    </row>
    <row r="2" spans="5:13" ht="18.75">
      <c r="E2" s="96" t="s">
        <v>90</v>
      </c>
      <c r="F2" s="96"/>
      <c r="G2" s="8"/>
      <c r="H2" s="2"/>
      <c r="I2" s="2"/>
      <c r="J2" s="2"/>
      <c r="K2" s="2"/>
      <c r="L2" s="2"/>
      <c r="M2" s="2"/>
    </row>
    <row r="3" spans="5:13" ht="4.5" customHeight="1">
      <c r="E3" s="96"/>
      <c r="F3" s="95"/>
      <c r="H3" s="2"/>
      <c r="I3" s="2"/>
      <c r="J3" s="2"/>
      <c r="K3" s="2"/>
      <c r="L3" s="2"/>
      <c r="M3" s="2"/>
    </row>
    <row r="4" spans="5:13" ht="18" customHeight="1">
      <c r="E4" s="90" t="s">
        <v>119</v>
      </c>
      <c r="F4" s="95"/>
      <c r="G4" s="95"/>
      <c r="H4" s="2"/>
      <c r="I4" s="2"/>
      <c r="J4" s="2"/>
      <c r="K4" s="2"/>
      <c r="L4" s="2"/>
      <c r="M4" s="2"/>
    </row>
    <row r="5" spans="5:13" ht="61.5" customHeight="1">
      <c r="E5" s="95"/>
      <c r="F5" s="95"/>
      <c r="G5" s="95"/>
      <c r="H5" s="2"/>
      <c r="I5" s="2"/>
      <c r="J5" s="2"/>
      <c r="K5" s="2"/>
      <c r="L5" s="2"/>
      <c r="M5" s="2"/>
    </row>
    <row r="6" spans="8:13" ht="7.5" customHeight="1">
      <c r="H6" s="2"/>
      <c r="I6" s="2"/>
      <c r="J6" s="2"/>
      <c r="K6" s="2"/>
      <c r="L6" s="2"/>
      <c r="M6" s="2"/>
    </row>
    <row r="7" spans="8:13" ht="6.75" customHeight="1">
      <c r="H7" s="2"/>
      <c r="I7" s="2"/>
      <c r="J7" s="2"/>
      <c r="K7" s="2"/>
      <c r="L7" s="2"/>
      <c r="M7" s="2"/>
    </row>
    <row r="8" spans="3:13" ht="18.75">
      <c r="C8" s="92" t="s">
        <v>118</v>
      </c>
      <c r="D8" s="92"/>
      <c r="E8" s="95"/>
      <c r="F8" s="95"/>
      <c r="G8" s="95"/>
      <c r="H8" s="2"/>
      <c r="I8" s="2"/>
      <c r="J8" s="2"/>
      <c r="K8" s="2"/>
      <c r="L8" s="2"/>
      <c r="M8" s="2"/>
    </row>
    <row r="9" spans="3:13" ht="15.75">
      <c r="C9" s="9"/>
      <c r="D9" s="9"/>
      <c r="E9" s="9"/>
      <c r="F9" s="9"/>
      <c r="G9" s="9"/>
      <c r="H9" s="2"/>
      <c r="I9" s="2"/>
      <c r="J9" s="2"/>
      <c r="K9" s="2"/>
      <c r="L9" s="2"/>
      <c r="M9" s="2"/>
    </row>
    <row r="10" spans="3:13" ht="49.5" customHeight="1">
      <c r="C10" s="10" t="s">
        <v>91</v>
      </c>
      <c r="D10" s="10" t="s">
        <v>92</v>
      </c>
      <c r="E10" s="10" t="s">
        <v>108</v>
      </c>
      <c r="F10" s="10" t="s">
        <v>109</v>
      </c>
      <c r="G10" s="10" t="s">
        <v>93</v>
      </c>
      <c r="H10" s="2"/>
      <c r="I10" s="2"/>
      <c r="J10" s="2"/>
      <c r="K10" s="2"/>
      <c r="L10" s="2"/>
      <c r="M10" s="2"/>
    </row>
    <row r="11" spans="3:13" ht="15">
      <c r="C11" s="10">
        <v>3</v>
      </c>
      <c r="D11" s="10">
        <v>1</v>
      </c>
      <c r="E11" s="10">
        <v>4</v>
      </c>
      <c r="F11" s="10">
        <v>5</v>
      </c>
      <c r="G11" s="10">
        <v>6</v>
      </c>
      <c r="H11" s="2"/>
      <c r="I11" s="2"/>
      <c r="J11" s="2"/>
      <c r="K11" s="2"/>
      <c r="L11" s="2"/>
      <c r="M11" s="2"/>
    </row>
    <row r="12" spans="3:13" ht="16.5" customHeight="1">
      <c r="C12" s="13"/>
      <c r="D12" s="13" t="s">
        <v>1</v>
      </c>
      <c r="E12" s="54">
        <f>E13+E30</f>
        <v>145334.1</v>
      </c>
      <c r="F12" s="54">
        <f>F13+F30</f>
        <v>149679.5</v>
      </c>
      <c r="G12" s="54">
        <f>F12/E12*100</f>
        <v>102.98993835582976</v>
      </c>
      <c r="H12" s="2"/>
      <c r="I12" s="2"/>
      <c r="J12" s="2"/>
      <c r="K12" s="2"/>
      <c r="L12" s="2"/>
      <c r="M12" s="2"/>
    </row>
    <row r="13" spans="3:13" ht="18.75" customHeight="1">
      <c r="C13" s="14" t="s">
        <v>3</v>
      </c>
      <c r="D13" s="14" t="s">
        <v>2</v>
      </c>
      <c r="E13" s="51">
        <f>E14+E15+E16+E17+E20+E21+E25+E26+E27+E29</f>
        <v>120245.9</v>
      </c>
      <c r="F13" s="51">
        <f>F14+F15+F16+F17+F20+F21+F25+F26+F27+F29+F28</f>
        <v>134172.1</v>
      </c>
      <c r="G13" s="54">
        <f aca="true" t="shared" si="0" ref="G13:G38">F13/E13*100</f>
        <v>111.58143437738835</v>
      </c>
      <c r="H13" s="2"/>
      <c r="I13" s="2"/>
      <c r="J13" s="2"/>
      <c r="K13" s="2"/>
      <c r="L13" s="2"/>
      <c r="M13" s="2"/>
    </row>
    <row r="14" spans="3:13" ht="14.25" customHeight="1">
      <c r="C14" s="15" t="s">
        <v>5</v>
      </c>
      <c r="D14" s="15" t="s">
        <v>4</v>
      </c>
      <c r="E14" s="53">
        <v>48800</v>
      </c>
      <c r="F14" s="53">
        <v>50530.8</v>
      </c>
      <c r="G14" s="54">
        <f t="shared" si="0"/>
        <v>103.54672131147542</v>
      </c>
      <c r="H14" s="2"/>
      <c r="I14" s="2"/>
      <c r="J14" s="2"/>
      <c r="K14" s="2"/>
      <c r="L14" s="2"/>
      <c r="M14" s="2"/>
    </row>
    <row r="15" spans="3:13" ht="16.5" customHeight="1">
      <c r="C15" s="15" t="s">
        <v>7</v>
      </c>
      <c r="D15" s="15" t="s">
        <v>6</v>
      </c>
      <c r="E15" s="53">
        <v>233</v>
      </c>
      <c r="F15" s="53">
        <v>981.8</v>
      </c>
      <c r="G15" s="54">
        <f t="shared" si="0"/>
        <v>421.37339055793984</v>
      </c>
      <c r="H15" s="2"/>
      <c r="I15" s="2"/>
      <c r="J15" s="2"/>
      <c r="K15" s="2"/>
      <c r="L15" s="2"/>
      <c r="M15" s="2"/>
    </row>
    <row r="16" spans="3:13" ht="39" customHeight="1">
      <c r="C16" s="15" t="s">
        <v>9</v>
      </c>
      <c r="D16" s="15" t="s">
        <v>8</v>
      </c>
      <c r="E16" s="53">
        <v>4335</v>
      </c>
      <c r="F16" s="53">
        <v>5155.1</v>
      </c>
      <c r="G16" s="54">
        <f t="shared" si="0"/>
        <v>118.91810841983855</v>
      </c>
      <c r="H16" s="2"/>
      <c r="I16" s="2"/>
      <c r="J16" s="2"/>
      <c r="K16" s="2"/>
      <c r="L16" s="2"/>
      <c r="M16" s="2"/>
    </row>
    <row r="17" spans="3:13" ht="16.5">
      <c r="C17" s="15" t="s">
        <v>11</v>
      </c>
      <c r="D17" s="15" t="s">
        <v>10</v>
      </c>
      <c r="E17" s="53">
        <f>E18+E19</f>
        <v>44833.5</v>
      </c>
      <c r="F17" s="53">
        <f>F18+F19</f>
        <v>52819</v>
      </c>
      <c r="G17" s="54">
        <f t="shared" si="0"/>
        <v>117.81145794997046</v>
      </c>
      <c r="H17" s="2"/>
      <c r="I17" s="2"/>
      <c r="J17" s="2"/>
      <c r="K17" s="2"/>
      <c r="L17" s="2"/>
      <c r="M17" s="2"/>
    </row>
    <row r="18" spans="3:13" ht="65.25" customHeight="1">
      <c r="C18" s="16" t="s">
        <v>13</v>
      </c>
      <c r="D18" s="16" t="s">
        <v>12</v>
      </c>
      <c r="E18" s="55">
        <v>5810</v>
      </c>
      <c r="F18" s="55">
        <v>12272.8</v>
      </c>
      <c r="G18" s="54">
        <f t="shared" si="0"/>
        <v>211.23580034423406</v>
      </c>
      <c r="H18" s="2"/>
      <c r="I18" s="2"/>
      <c r="J18" s="2"/>
      <c r="K18" s="2"/>
      <c r="L18" s="2"/>
      <c r="M18" s="2"/>
    </row>
    <row r="19" spans="3:13" ht="64.5" customHeight="1">
      <c r="C19" s="17" t="s">
        <v>15</v>
      </c>
      <c r="D19" s="16" t="s">
        <v>14</v>
      </c>
      <c r="E19" s="55">
        <v>39023.5</v>
      </c>
      <c r="F19" s="55">
        <v>40546.2</v>
      </c>
      <c r="G19" s="54">
        <f t="shared" si="0"/>
        <v>103.90200776455212</v>
      </c>
      <c r="H19" s="2"/>
      <c r="I19" s="2"/>
      <c r="J19" s="2"/>
      <c r="K19" s="2"/>
      <c r="L19" s="2"/>
      <c r="M19" s="2"/>
    </row>
    <row r="20" spans="3:13" ht="40.5" customHeight="1">
      <c r="C20" s="10" t="s">
        <v>17</v>
      </c>
      <c r="D20" s="15" t="s">
        <v>16</v>
      </c>
      <c r="E20" s="52">
        <v>0</v>
      </c>
      <c r="F20" s="52">
        <v>0.2</v>
      </c>
      <c r="G20" s="54">
        <v>0</v>
      </c>
      <c r="H20" s="2"/>
      <c r="I20" s="2"/>
      <c r="J20" s="2"/>
      <c r="K20" s="2"/>
      <c r="L20" s="2"/>
      <c r="M20" s="2"/>
    </row>
    <row r="21" spans="3:13" ht="66.75" customHeight="1">
      <c r="C21" s="15" t="s">
        <v>19</v>
      </c>
      <c r="D21" s="15" t="s">
        <v>18</v>
      </c>
      <c r="E21" s="53">
        <f>E22+E23+E24</f>
        <v>13636.9</v>
      </c>
      <c r="F21" s="53">
        <f>F22+F23+F24</f>
        <v>16036.300000000001</v>
      </c>
      <c r="G21" s="54">
        <f t="shared" si="0"/>
        <v>117.59490793362129</v>
      </c>
      <c r="H21" s="2"/>
      <c r="I21" s="2"/>
      <c r="J21" s="2"/>
      <c r="K21" s="2"/>
      <c r="L21" s="2"/>
      <c r="M21" s="2"/>
    </row>
    <row r="22" spans="3:13" ht="96.75" customHeight="1">
      <c r="C22" s="17" t="s">
        <v>21</v>
      </c>
      <c r="D22" s="17" t="s">
        <v>20</v>
      </c>
      <c r="E22" s="55">
        <v>419</v>
      </c>
      <c r="F22" s="55">
        <v>400.7</v>
      </c>
      <c r="G22" s="54">
        <f t="shared" si="0"/>
        <v>95.63245823389022</v>
      </c>
      <c r="H22" s="2"/>
      <c r="I22" s="2"/>
      <c r="J22" s="2"/>
      <c r="K22" s="2"/>
      <c r="L22" s="2"/>
      <c r="M22" s="2"/>
    </row>
    <row r="23" spans="3:13" ht="88.5" customHeight="1">
      <c r="C23" s="17" t="s">
        <v>23</v>
      </c>
      <c r="D23" s="17" t="s">
        <v>22</v>
      </c>
      <c r="E23" s="55">
        <v>13057.9</v>
      </c>
      <c r="F23" s="55">
        <v>15380.4</v>
      </c>
      <c r="G23" s="54">
        <f t="shared" si="0"/>
        <v>117.78616776051278</v>
      </c>
      <c r="H23" s="2"/>
      <c r="I23" s="2"/>
      <c r="J23" s="2"/>
      <c r="K23" s="2"/>
      <c r="L23" s="2"/>
      <c r="M23" s="2"/>
    </row>
    <row r="24" spans="2:13" ht="106.5" customHeight="1">
      <c r="B24" s="11"/>
      <c r="C24" s="17" t="s">
        <v>25</v>
      </c>
      <c r="D24" s="17" t="s">
        <v>24</v>
      </c>
      <c r="E24" s="55">
        <v>160</v>
      </c>
      <c r="F24" s="55">
        <v>255.2</v>
      </c>
      <c r="G24" s="54">
        <f t="shared" si="0"/>
        <v>159.5</v>
      </c>
      <c r="H24" s="2"/>
      <c r="I24" s="2"/>
      <c r="J24" s="2"/>
      <c r="K24" s="2"/>
      <c r="L24" s="2"/>
      <c r="M24" s="2"/>
    </row>
    <row r="25" spans="2:13" ht="63.75" customHeight="1">
      <c r="B25" s="11"/>
      <c r="C25" s="15" t="s">
        <v>27</v>
      </c>
      <c r="D25" s="18" t="s">
        <v>26</v>
      </c>
      <c r="E25" s="53">
        <v>628</v>
      </c>
      <c r="F25" s="53">
        <v>785</v>
      </c>
      <c r="G25" s="54">
        <f t="shared" si="0"/>
        <v>125</v>
      </c>
      <c r="H25" s="2"/>
      <c r="I25" s="2"/>
      <c r="J25" s="2"/>
      <c r="K25" s="2"/>
      <c r="L25" s="2"/>
      <c r="M25" s="2"/>
    </row>
    <row r="26" spans="3:13" ht="56.25" customHeight="1">
      <c r="C26" s="15" t="s">
        <v>29</v>
      </c>
      <c r="D26" s="18" t="s">
        <v>28</v>
      </c>
      <c r="E26" s="53">
        <v>7600</v>
      </c>
      <c r="F26" s="53">
        <v>7656.5</v>
      </c>
      <c r="G26" s="54">
        <f t="shared" si="0"/>
        <v>100.74342105263159</v>
      </c>
      <c r="H26" s="2"/>
      <c r="I26" s="2"/>
      <c r="J26" s="2"/>
      <c r="K26" s="2"/>
      <c r="L26" s="2"/>
      <c r="M26" s="2"/>
    </row>
    <row r="27" spans="3:13" ht="21" customHeight="1">
      <c r="C27" s="15" t="s">
        <v>31</v>
      </c>
      <c r="D27" s="18" t="s">
        <v>30</v>
      </c>
      <c r="E27" s="53">
        <v>96.5</v>
      </c>
      <c r="F27" s="53">
        <v>96.5</v>
      </c>
      <c r="G27" s="54">
        <f t="shared" si="0"/>
        <v>100</v>
      </c>
      <c r="H27" s="2"/>
      <c r="I27" s="2"/>
      <c r="J27" s="2"/>
      <c r="K27" s="2"/>
      <c r="L27" s="2"/>
      <c r="M27" s="2"/>
    </row>
    <row r="28" spans="3:13" ht="26.25" customHeight="1">
      <c r="C28" s="15" t="s">
        <v>105</v>
      </c>
      <c r="D28" s="18" t="s">
        <v>102</v>
      </c>
      <c r="E28" s="53">
        <v>0</v>
      </c>
      <c r="F28" s="53">
        <v>2.4</v>
      </c>
      <c r="G28" s="54" t="e">
        <f t="shared" si="0"/>
        <v>#DIV/0!</v>
      </c>
      <c r="H28" s="2"/>
      <c r="I28" s="2"/>
      <c r="J28" s="2"/>
      <c r="K28" s="2"/>
      <c r="L28" s="2"/>
      <c r="M28" s="2"/>
    </row>
    <row r="29" spans="3:13" ht="19.5" customHeight="1">
      <c r="C29" s="15" t="s">
        <v>101</v>
      </c>
      <c r="D29" s="18" t="s">
        <v>32</v>
      </c>
      <c r="E29" s="53">
        <v>83</v>
      </c>
      <c r="F29" s="53">
        <v>108.5</v>
      </c>
      <c r="G29" s="54">
        <f t="shared" si="0"/>
        <v>130.72289156626508</v>
      </c>
      <c r="H29" s="2"/>
      <c r="I29" s="2"/>
      <c r="J29" s="2"/>
      <c r="K29" s="2"/>
      <c r="L29" s="2"/>
      <c r="M29" s="2"/>
    </row>
    <row r="30" spans="3:13" ht="16.5">
      <c r="C30" s="19" t="s">
        <v>34</v>
      </c>
      <c r="D30" s="14" t="s">
        <v>33</v>
      </c>
      <c r="E30" s="51">
        <f>SUM(E31+E37+E38)</f>
        <v>25088.2</v>
      </c>
      <c r="F30" s="51">
        <f>SUM(F31+F37+F38)</f>
        <v>15507.400000000001</v>
      </c>
      <c r="G30" s="54">
        <f t="shared" si="0"/>
        <v>61.811528925949254</v>
      </c>
      <c r="H30" s="2"/>
      <c r="I30" s="2"/>
      <c r="J30" s="2"/>
      <c r="K30" s="2"/>
      <c r="L30" s="2"/>
      <c r="M30" s="2"/>
    </row>
    <row r="31" spans="3:13" ht="25.5">
      <c r="C31" s="15" t="s">
        <v>94</v>
      </c>
      <c r="D31" s="10" t="s">
        <v>95</v>
      </c>
      <c r="E31" s="52">
        <f>E32+E33+E34+E35+E36</f>
        <v>24774.3</v>
      </c>
      <c r="F31" s="52">
        <f>F32+F33+F34+F35+F36</f>
        <v>15193.400000000001</v>
      </c>
      <c r="G31" s="54">
        <f t="shared" si="0"/>
        <v>61.32726252608551</v>
      </c>
      <c r="H31" s="2"/>
      <c r="I31" s="2"/>
      <c r="J31" s="2"/>
      <c r="K31" s="2"/>
      <c r="L31" s="2"/>
      <c r="M31" s="2"/>
    </row>
    <row r="32" spans="3:13" ht="25.5">
      <c r="C32" s="15" t="s">
        <v>106</v>
      </c>
      <c r="D32" s="57" t="s">
        <v>107</v>
      </c>
      <c r="E32" s="52">
        <v>2314.2</v>
      </c>
      <c r="F32" s="52">
        <v>2314.2</v>
      </c>
      <c r="G32" s="54"/>
      <c r="H32" s="2"/>
      <c r="I32" s="2"/>
      <c r="J32" s="2"/>
      <c r="K32" s="2"/>
      <c r="L32" s="2"/>
      <c r="M32" s="2"/>
    </row>
    <row r="33" spans="3:13" ht="25.5">
      <c r="C33" s="15" t="s">
        <v>96</v>
      </c>
      <c r="D33" s="49" t="s">
        <v>97</v>
      </c>
      <c r="E33" s="52">
        <v>1305.1</v>
      </c>
      <c r="F33" s="52">
        <v>1304.9</v>
      </c>
      <c r="G33" s="54">
        <f t="shared" si="0"/>
        <v>99.98467550379283</v>
      </c>
      <c r="H33" s="2"/>
      <c r="I33" s="2"/>
      <c r="J33" s="2"/>
      <c r="K33" s="2"/>
      <c r="L33" s="2"/>
      <c r="M33" s="2"/>
    </row>
    <row r="34" spans="3:13" ht="16.5">
      <c r="C34" s="15" t="s">
        <v>37</v>
      </c>
      <c r="D34" s="20" t="s">
        <v>36</v>
      </c>
      <c r="E34" s="52">
        <v>20641.8</v>
      </c>
      <c r="F34" s="52">
        <v>11061.1</v>
      </c>
      <c r="G34" s="54">
        <f t="shared" si="0"/>
        <v>53.585927583834746</v>
      </c>
      <c r="H34" s="2"/>
      <c r="I34" s="2"/>
      <c r="J34" s="2"/>
      <c r="K34" s="2"/>
      <c r="L34" s="2"/>
      <c r="M34" s="2"/>
    </row>
    <row r="35" spans="3:13" ht="25.5" customHeight="1">
      <c r="C35" s="21" t="s">
        <v>39</v>
      </c>
      <c r="D35" s="21" t="s">
        <v>38</v>
      </c>
      <c r="E35" s="53">
        <v>13.2</v>
      </c>
      <c r="F35" s="52">
        <v>13.2</v>
      </c>
      <c r="G35" s="54">
        <f t="shared" si="0"/>
        <v>100</v>
      </c>
      <c r="H35" s="2"/>
      <c r="I35" s="2"/>
      <c r="J35" s="2"/>
      <c r="K35" s="2"/>
      <c r="L35" s="2"/>
      <c r="M35" s="2"/>
    </row>
    <row r="36" spans="3:13" ht="25.5" customHeight="1">
      <c r="C36" s="21" t="s">
        <v>98</v>
      </c>
      <c r="D36" s="49" t="s">
        <v>99</v>
      </c>
      <c r="E36" s="53">
        <v>500</v>
      </c>
      <c r="F36" s="52">
        <v>500</v>
      </c>
      <c r="G36" s="54">
        <f t="shared" si="0"/>
        <v>100</v>
      </c>
      <c r="H36" s="2"/>
      <c r="I36" s="2"/>
      <c r="J36" s="2"/>
      <c r="K36" s="2"/>
      <c r="L36" s="2"/>
      <c r="M36" s="2"/>
    </row>
    <row r="37" spans="3:13" ht="31.5" customHeight="1">
      <c r="C37" s="21" t="s">
        <v>104</v>
      </c>
      <c r="D37" s="49" t="s">
        <v>103</v>
      </c>
      <c r="E37" s="53">
        <v>313.9</v>
      </c>
      <c r="F37" s="52">
        <v>998.6</v>
      </c>
      <c r="G37" s="54">
        <f t="shared" si="0"/>
        <v>318.1267919719656</v>
      </c>
      <c r="H37" s="2"/>
      <c r="I37" s="2"/>
      <c r="J37" s="2"/>
      <c r="K37" s="2"/>
      <c r="L37" s="2"/>
      <c r="M37" s="2"/>
    </row>
    <row r="38" spans="3:13" ht="31.5" customHeight="1">
      <c r="C38" s="21" t="s">
        <v>35</v>
      </c>
      <c r="D38" s="50" t="s">
        <v>100</v>
      </c>
      <c r="E38" s="53">
        <v>0</v>
      </c>
      <c r="F38" s="52">
        <v>-684.6</v>
      </c>
      <c r="G38" s="54" t="e">
        <f t="shared" si="0"/>
        <v>#DIV/0!</v>
      </c>
      <c r="H38" s="2"/>
      <c r="I38" s="2"/>
      <c r="J38" s="2"/>
      <c r="K38" s="2"/>
      <c r="L38" s="2"/>
      <c r="M38" s="2"/>
    </row>
    <row r="39" spans="2:13" ht="30" customHeight="1">
      <c r="B39" s="2"/>
      <c r="C39" s="89" t="s">
        <v>40</v>
      </c>
      <c r="D39" s="89"/>
      <c r="E39" s="89" t="s">
        <v>41</v>
      </c>
      <c r="F39" s="89"/>
      <c r="G39" s="12"/>
      <c r="H39" s="2"/>
      <c r="I39" s="2"/>
      <c r="J39" s="2"/>
      <c r="K39" s="2"/>
      <c r="L39" s="2"/>
      <c r="M39" s="2"/>
    </row>
    <row r="40" spans="2:13" ht="1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2:13" ht="1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2:13" ht="1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2:13" ht="1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2:13" ht="1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2:13" ht="1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2:13" ht="1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2:13" ht="1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2:13" ht="1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2:13" ht="1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2:13" ht="1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2:13" ht="1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2:13" ht="1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2:13" ht="1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2:13" ht="1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2:13" ht="1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2:13" ht="1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2:13" ht="1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2:13" ht="1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2:13" ht="1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2:13" ht="1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2:13" ht="1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2:13" ht="1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2:13" ht="1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2:13" ht="1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2:13" ht="1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2:13" ht="1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2:13" ht="1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2:13" ht="1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2:13" ht="1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2:13" ht="1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2:13" ht="1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2:13" ht="1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2:13" ht="1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2:13" ht="1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2:13" ht="1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2:13" ht="1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2:13" ht="1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2:13" ht="1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2:13" ht="1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2:13" ht="1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2:13" ht="1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2:13" ht="1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2:13" ht="1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2:13" ht="1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2:13" ht="1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2:13" ht="1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2:13" ht="1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2:13" ht="1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2:13" ht="1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2:13" ht="1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2:13" ht="1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2:13" ht="1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2:13" ht="1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2:13" ht="1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2:13" ht="1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2:13" ht="1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2:13" ht="1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2:13" ht="1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2:13" ht="1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2:13" ht="1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2:13" ht="1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2:13" ht="1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2:13" ht="1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2:13" ht="1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2:13" ht="1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2:13" ht="1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2:13" ht="1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2:13" ht="1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2:13" ht="1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2:13" ht="1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2:13" ht="1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2:13" ht="1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2:13" ht="1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2:13" ht="1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2:13" ht="1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2:13" ht="1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2:13" ht="1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2:13" ht="1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2:13" ht="1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2:13" ht="1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2:13" ht="1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2:13" ht="1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2:13" ht="1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2:13" ht="1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2:13" ht="1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2:13" ht="1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2:13" ht="1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2:13" ht="1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2:13" ht="1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2:13" ht="1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2:13" ht="1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2:13" ht="1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2:13" ht="1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2:13" ht="1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2:13" ht="1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2:13" ht="1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2:13" ht="1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2:13" ht="1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2:13" ht="1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2:13" ht="1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2:13" ht="1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2:13" ht="1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2:13" ht="1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2:13" ht="1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2:13" ht="1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2:13" ht="1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2:13" ht="1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2:13" ht="1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2:13" ht="1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2:13" ht="15.75">
      <c r="B150" s="2"/>
      <c r="C150" s="3"/>
      <c r="D150" s="3"/>
      <c r="E150" s="2"/>
      <c r="F150" s="2"/>
      <c r="G150" s="2"/>
      <c r="H150" s="2"/>
      <c r="I150" s="2"/>
      <c r="J150" s="2"/>
      <c r="K150" s="2"/>
      <c r="L150" s="2"/>
      <c r="M150" s="2"/>
    </row>
    <row r="151" spans="2:13" ht="15.75">
      <c r="B151" s="2"/>
      <c r="C151" s="3"/>
      <c r="D151" s="3"/>
      <c r="E151" s="2"/>
      <c r="F151" s="2"/>
      <c r="G151" s="2"/>
      <c r="H151" s="2"/>
      <c r="I151" s="2"/>
      <c r="J151" s="2"/>
      <c r="K151" s="2"/>
      <c r="L151" s="2"/>
      <c r="M151" s="2"/>
    </row>
    <row r="152" spans="2:13" ht="15.75">
      <c r="B152" s="2"/>
      <c r="C152" s="3"/>
      <c r="D152" s="3"/>
      <c r="E152" s="2"/>
      <c r="F152" s="2"/>
      <c r="G152" s="2"/>
      <c r="H152" s="2"/>
      <c r="I152" s="2"/>
      <c r="J152" s="2"/>
      <c r="K152" s="2"/>
      <c r="L152" s="2"/>
      <c r="M152" s="2"/>
    </row>
    <row r="153" spans="2:13" ht="15.75">
      <c r="B153" s="2"/>
      <c r="C153" s="3"/>
      <c r="D153" s="3"/>
      <c r="E153" s="2"/>
      <c r="F153" s="2"/>
      <c r="G153" s="2"/>
      <c r="H153" s="2"/>
      <c r="I153" s="2"/>
      <c r="J153" s="2"/>
      <c r="K153" s="2"/>
      <c r="L153" s="2"/>
      <c r="M153" s="2"/>
    </row>
    <row r="154" spans="2:13" ht="15.75">
      <c r="B154" s="2"/>
      <c r="C154" s="4"/>
      <c r="D154" s="4"/>
      <c r="E154" s="2"/>
      <c r="F154" s="2"/>
      <c r="G154" s="2"/>
      <c r="H154" s="2"/>
      <c r="I154" s="2"/>
      <c r="J154" s="2"/>
      <c r="K154" s="2"/>
      <c r="L154" s="2"/>
      <c r="M154" s="2"/>
    </row>
    <row r="155" spans="2:13" ht="15.75">
      <c r="B155" s="2"/>
      <c r="C155" s="5"/>
      <c r="D155" s="5"/>
      <c r="E155" s="2"/>
      <c r="F155" s="2"/>
      <c r="G155" s="2"/>
      <c r="H155" s="2"/>
      <c r="I155" s="2"/>
      <c r="J155" s="2"/>
      <c r="K155" s="2"/>
      <c r="L155" s="2"/>
      <c r="M155" s="2"/>
    </row>
    <row r="156" spans="2:13" ht="15.75">
      <c r="B156" s="2"/>
      <c r="C156" s="6"/>
      <c r="D156" s="6"/>
      <c r="E156" s="2"/>
      <c r="F156" s="2"/>
      <c r="G156" s="2"/>
      <c r="H156" s="2"/>
      <c r="I156" s="2"/>
      <c r="J156" s="2"/>
      <c r="K156" s="2"/>
      <c r="L156" s="2"/>
      <c r="M156" s="2"/>
    </row>
    <row r="157" spans="2:13" ht="15.75">
      <c r="B157" s="2"/>
      <c r="C157" s="5"/>
      <c r="D157" s="5"/>
      <c r="E157" s="2"/>
      <c r="F157" s="2"/>
      <c r="G157" s="2"/>
      <c r="H157" s="2"/>
      <c r="I157" s="2"/>
      <c r="J157" s="2"/>
      <c r="K157" s="2"/>
      <c r="L157" s="2"/>
      <c r="M157" s="2"/>
    </row>
    <row r="158" spans="2:13" ht="15.75">
      <c r="B158" s="2"/>
      <c r="C158" s="4"/>
      <c r="D158" s="4"/>
      <c r="E158" s="2"/>
      <c r="F158" s="2"/>
      <c r="G158" s="2"/>
      <c r="H158" s="2"/>
      <c r="I158" s="2"/>
      <c r="J158" s="2"/>
      <c r="K158" s="2"/>
      <c r="L158" s="2"/>
      <c r="M158" s="2"/>
    </row>
    <row r="159" spans="2:13" ht="15.75">
      <c r="B159" s="2"/>
      <c r="C159" s="3"/>
      <c r="D159" s="3"/>
      <c r="E159" s="2"/>
      <c r="F159" s="2"/>
      <c r="G159" s="2"/>
      <c r="H159" s="2"/>
      <c r="I159" s="2"/>
      <c r="J159" s="2"/>
      <c r="K159" s="2"/>
      <c r="L159" s="2"/>
      <c r="M159" s="2"/>
    </row>
    <row r="160" spans="2:13" ht="15.75">
      <c r="B160" s="2"/>
      <c r="C160" s="5"/>
      <c r="D160" s="5"/>
      <c r="E160" s="2"/>
      <c r="F160" s="2"/>
      <c r="G160" s="2"/>
      <c r="H160" s="2"/>
      <c r="I160" s="2"/>
      <c r="J160" s="2"/>
      <c r="K160" s="2"/>
      <c r="L160" s="2"/>
      <c r="M160" s="2"/>
    </row>
    <row r="161" spans="2:13" ht="15.75">
      <c r="B161" s="2"/>
      <c r="C161" s="5"/>
      <c r="D161" s="5"/>
      <c r="E161" s="2"/>
      <c r="F161" s="2"/>
      <c r="G161" s="2"/>
      <c r="H161" s="2"/>
      <c r="I161" s="2"/>
      <c r="J161" s="2"/>
      <c r="K161" s="2"/>
      <c r="L161" s="2"/>
      <c r="M161" s="2"/>
    </row>
    <row r="162" spans="2:13" ht="15.75">
      <c r="B162" s="2"/>
      <c r="C162" s="4"/>
      <c r="D162" s="4"/>
      <c r="E162" s="2"/>
      <c r="F162" s="2"/>
      <c r="G162" s="2"/>
      <c r="H162" s="2"/>
      <c r="I162" s="2"/>
      <c r="J162" s="2"/>
      <c r="K162" s="2"/>
      <c r="L162" s="2"/>
      <c r="M162" s="2"/>
    </row>
    <row r="163" spans="2:13" ht="15.75">
      <c r="B163" s="2"/>
      <c r="C163" s="5"/>
      <c r="D163" s="5"/>
      <c r="E163" s="2"/>
      <c r="F163" s="2"/>
      <c r="G163" s="2"/>
      <c r="H163" s="2"/>
      <c r="I163" s="2"/>
      <c r="J163" s="2"/>
      <c r="K163" s="2"/>
      <c r="L163" s="2"/>
      <c r="M163" s="2"/>
    </row>
    <row r="164" spans="2:13" ht="15.75">
      <c r="B164" s="2"/>
      <c r="C164" s="5"/>
      <c r="D164" s="5"/>
      <c r="E164" s="2"/>
      <c r="F164" s="2"/>
      <c r="G164" s="2"/>
      <c r="H164" s="2"/>
      <c r="I164" s="2"/>
      <c r="J164" s="2"/>
      <c r="K164" s="2"/>
      <c r="L164" s="2"/>
      <c r="M164" s="2"/>
    </row>
    <row r="165" spans="2:13" ht="15.75">
      <c r="B165" s="2"/>
      <c r="C165" s="5"/>
      <c r="D165" s="5"/>
      <c r="E165" s="2"/>
      <c r="F165" s="2"/>
      <c r="G165" s="2"/>
      <c r="H165" s="2"/>
      <c r="I165" s="2"/>
      <c r="J165" s="2"/>
      <c r="K165" s="2"/>
      <c r="L165" s="2"/>
      <c r="M165" s="2"/>
    </row>
    <row r="166" spans="2:13" ht="15.75">
      <c r="B166" s="2"/>
      <c r="C166" s="3"/>
      <c r="D166" s="3"/>
      <c r="E166" s="2"/>
      <c r="F166" s="2"/>
      <c r="G166" s="2"/>
      <c r="H166" s="2"/>
      <c r="I166" s="2"/>
      <c r="J166" s="2"/>
      <c r="K166" s="2"/>
      <c r="L166" s="2"/>
      <c r="M166" s="2"/>
    </row>
    <row r="167" spans="2:13" ht="15.75">
      <c r="B167" s="2"/>
      <c r="C167" s="7"/>
      <c r="D167" s="7"/>
      <c r="E167" s="2"/>
      <c r="F167" s="2"/>
      <c r="G167" s="2"/>
      <c r="H167" s="2"/>
      <c r="I167" s="2"/>
      <c r="J167" s="2"/>
      <c r="K167" s="2"/>
      <c r="L167" s="2"/>
      <c r="M167" s="2"/>
    </row>
    <row r="168" spans="2:13" ht="15.75">
      <c r="B168" s="2"/>
      <c r="C168" s="3"/>
      <c r="D168" s="3"/>
      <c r="E168" s="2"/>
      <c r="F168" s="2"/>
      <c r="G168" s="2"/>
      <c r="H168" s="2"/>
      <c r="I168" s="2"/>
      <c r="J168" s="2"/>
      <c r="K168" s="2"/>
      <c r="L168" s="2"/>
      <c r="M168" s="2"/>
    </row>
    <row r="169" spans="2:13" ht="15.75">
      <c r="B169" s="2"/>
      <c r="C169" s="3"/>
      <c r="D169" s="3"/>
      <c r="E169" s="2"/>
      <c r="F169" s="2"/>
      <c r="G169" s="2"/>
      <c r="H169" s="2"/>
      <c r="I169" s="2"/>
      <c r="J169" s="2"/>
      <c r="K169" s="2"/>
      <c r="L169" s="2"/>
      <c r="M169" s="2"/>
    </row>
    <row r="170" spans="2:13" ht="15.75">
      <c r="B170" s="2"/>
      <c r="C170" s="3"/>
      <c r="D170" s="3"/>
      <c r="E170" s="2"/>
      <c r="F170" s="2"/>
      <c r="G170" s="2"/>
      <c r="H170" s="2"/>
      <c r="I170" s="2"/>
      <c r="J170" s="2"/>
      <c r="K170" s="2"/>
      <c r="L170" s="2"/>
      <c r="M170" s="2"/>
    </row>
    <row r="171" spans="2:13" ht="15.75">
      <c r="B171" s="2"/>
      <c r="C171" s="3"/>
      <c r="D171" s="3"/>
      <c r="E171" s="2"/>
      <c r="F171" s="2"/>
      <c r="G171" s="2"/>
      <c r="H171" s="2"/>
      <c r="I171" s="2"/>
      <c r="J171" s="2"/>
      <c r="K171" s="2"/>
      <c r="L171" s="2"/>
      <c r="M171" s="2"/>
    </row>
    <row r="172" spans="2:13" ht="15.75">
      <c r="B172" s="2"/>
      <c r="C172" s="3"/>
      <c r="D172" s="3"/>
      <c r="E172" s="2"/>
      <c r="F172" s="2"/>
      <c r="G172" s="2"/>
      <c r="H172" s="2"/>
      <c r="I172" s="2"/>
      <c r="J172" s="2"/>
      <c r="K172" s="2"/>
      <c r="L172" s="2"/>
      <c r="M172" s="2"/>
    </row>
    <row r="173" spans="2:13" ht="15.75">
      <c r="B173" s="2"/>
      <c r="C173" s="3"/>
      <c r="D173" s="3"/>
      <c r="E173" s="2"/>
      <c r="F173" s="2"/>
      <c r="G173" s="2"/>
      <c r="H173" s="2"/>
      <c r="I173" s="2"/>
      <c r="J173" s="2"/>
      <c r="K173" s="2"/>
      <c r="L173" s="2"/>
      <c r="M173" s="2"/>
    </row>
    <row r="174" spans="2:13" ht="1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2:13" ht="1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2:13" ht="1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2:13" ht="1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2:13" ht="1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2:13" ht="1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2:13" ht="1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2:13" ht="1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2:13" ht="1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2:13" ht="1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2:13" ht="1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2:13" ht="1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2:13" ht="1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2:13" ht="1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2:13" ht="1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2:13" ht="1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2:13" ht="1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spans="2:13" ht="1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2:13" ht="1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spans="2:13" ht="1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2:13" ht="1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2:13" ht="1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2:13" ht="1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2:13" ht="1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2:13" ht="1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2:13" ht="1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200" spans="2:13" ht="1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spans="2:13" ht="1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02" spans="2:13" ht="1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2:13" ht="1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spans="2:13" ht="1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spans="2:13" ht="1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06" spans="2:13" ht="1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2:13" ht="1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2:13" ht="1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</row>
    <row r="209" spans="2:13" ht="1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2:13" ht="1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2:13" ht="1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spans="2:13" ht="1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2:13" ht="1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</row>
    <row r="214" spans="2:13" ht="1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</row>
    <row r="215" spans="2:13" ht="1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</row>
    <row r="216" spans="2:13" ht="1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</row>
    <row r="217" spans="2:13" ht="1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</row>
    <row r="218" spans="2:13" ht="1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spans="2:13" ht="1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20" spans="2:13" ht="1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21" spans="2:13" ht="1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</row>
    <row r="222" spans="2:13" ht="1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</row>
    <row r="223" spans="2:13" ht="1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4" spans="2:13" ht="1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spans="2:13" ht="1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2:13" ht="1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spans="2:13" ht="1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</row>
    <row r="228" spans="2:13" ht="1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2:13" ht="1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2:13" ht="1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</row>
    <row r="231" spans="2:13" ht="1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</row>
    <row r="232" spans="2:13" ht="1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2:13" ht="1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2:13" ht="1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2:13" ht="1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</row>
    <row r="236" spans="2:13" ht="1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2:13" ht="1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2:13" ht="1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2:13" ht="1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</row>
    <row r="240" spans="2:13" ht="1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spans="2:13" ht="1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2:13" ht="1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</row>
    <row r="243" spans="2:13" ht="1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spans="2:13" ht="1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spans="2:13" ht="1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6" spans="2:13" ht="1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</row>
    <row r="247" spans="2:13" ht="1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</row>
    <row r="248" spans="2:13" ht="1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spans="2:13" ht="1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</row>
    <row r="250" spans="2:13" ht="1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</row>
    <row r="251" spans="2:13" ht="1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</row>
    <row r="252" spans="2:13" ht="1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</row>
    <row r="253" spans="2:13" ht="1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</row>
    <row r="254" spans="3:7" ht="15">
      <c r="C254" s="2"/>
      <c r="D254" s="2"/>
      <c r="E254" s="2"/>
      <c r="F254" s="2"/>
      <c r="G254" s="2"/>
    </row>
  </sheetData>
  <sheetProtection/>
  <mergeCells count="6">
    <mergeCell ref="C8:G8"/>
    <mergeCell ref="C39:D39"/>
    <mergeCell ref="E39:F39"/>
    <mergeCell ref="E2:F2"/>
    <mergeCell ref="E3:F3"/>
    <mergeCell ref="E4:G5"/>
  </mergeCells>
  <printOptions/>
  <pageMargins left="0.6692913385826772" right="0.2755905511811024" top="1.1811023622047245" bottom="0.3937007874015748" header="0" footer="0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www.PHILka.RU</cp:lastModifiedBy>
  <cp:lastPrinted>2014-04-08T09:48:19Z</cp:lastPrinted>
  <dcterms:created xsi:type="dcterms:W3CDTF">2009-05-27T05:13:29Z</dcterms:created>
  <dcterms:modified xsi:type="dcterms:W3CDTF">2014-04-08T09:49:33Z</dcterms:modified>
  <cp:category/>
  <cp:version/>
  <cp:contentType/>
  <cp:contentStatus/>
</cp:coreProperties>
</file>